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lanation" sheetId="1" r:id="rId4"/>
    <sheet state="visible" name="Assessment"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C6">
      <text>
        <t xml:space="preserve">Put in reverse date order. Include hire date and past history at other employers</t>
      </text>
    </comment>
    <comment authorId="0" ref="D46">
      <text>
        <t xml:space="preserve">Use a formula to link to the cell with the specialty you choose. 
DON'T just type it in! That won't be robust to changes.</t>
      </text>
    </comment>
    <comment authorId="0" ref="D57">
      <text>
        <t xml:space="preserve">Use a formula to link to the cell with the specialty you choose. 
DON'T just type it in! That won't be robust to changes.</t>
      </text>
    </comment>
    <comment authorId="0" ref="D58">
      <text>
        <t xml:space="preserve">Use a formula to link to the cell with the specialty you choose. 
DON'T just type it in! That won't be robust to changes.</t>
      </text>
    </comment>
    <comment authorId="0" ref="D59">
      <text>
        <t xml:space="preserve">Use a formula to link to the cell with the specialty you choose. 
DON'T just type it in! That won't be robust to changes.</t>
      </text>
    </comment>
  </commentList>
</comments>
</file>

<file path=xl/sharedStrings.xml><?xml version="1.0" encoding="utf-8"?>
<sst xmlns="http://schemas.openxmlformats.org/spreadsheetml/2006/main" count="547" uniqueCount="346">
  <si>
    <t>Engineering Career Development Spreadsheet</t>
  </si>
  <si>
    <t>This is a work-in-progress example of a career development spreadsheet being explored at OpenSesame. It's being shared for the purpose of soliciting feedback only.</t>
  </si>
  <si>
    <t>Overview</t>
  </si>
  <si>
    <t>Use this spreadsheet to help develop your career at OpenSesame.
Your progress on this spreadsheet is not a guarantee of promotion. However, it is a strong signal. Use this spreadsheet to guide conversations with your manager about how you can level up your career.</t>
  </si>
  <si>
    <t>Titles and Levels</t>
  </si>
  <si>
    <r>
      <rPr>
        <rFont val="Arial"/>
        <color theme="1"/>
      </rPr>
      <t xml:space="preserve">Positions are divided into </t>
    </r>
    <r>
      <rPr>
        <rFont val="Arial"/>
        <i/>
        <color theme="1"/>
      </rPr>
      <t xml:space="preserve">grades </t>
    </r>
    <r>
      <rPr>
        <rFont val="Arial"/>
        <color theme="1"/>
      </rPr>
      <t xml:space="preserve">and </t>
    </r>
    <r>
      <rPr>
        <rFont val="Arial"/>
        <i/>
        <color theme="1"/>
      </rPr>
      <t xml:space="preserve">levels, </t>
    </r>
    <r>
      <rPr>
        <rFont val="Arial"/>
        <color theme="1"/>
      </rPr>
      <t>as follows:</t>
    </r>
  </si>
  <si>
    <t>Grade</t>
  </si>
  <si>
    <t>Level</t>
  </si>
  <si>
    <t>Title</t>
  </si>
  <si>
    <t>[REDACTED]</t>
  </si>
  <si>
    <t>Associate Software Engineer 1</t>
  </si>
  <si>
    <t>Associate Software Engineer 2</t>
  </si>
  <si>
    <t>Associate Software Engineer 3</t>
  </si>
  <si>
    <t>Software Engineer 1</t>
  </si>
  <si>
    <t>Software Engineer 2</t>
  </si>
  <si>
    <t>Software Engineer 3</t>
  </si>
  <si>
    <t>Senior Software Engineer 1</t>
  </si>
  <si>
    <t>Senior Software Engineer 2</t>
  </si>
  <si>
    <t>Technical Lead</t>
  </si>
  <si>
    <r>
      <rPr>
        <rFont val="Arial"/>
        <color theme="1"/>
      </rPr>
      <t xml:space="preserve">When you reach Technical Lead, you will have a choice of two career paths: </t>
    </r>
    <r>
      <rPr>
        <rFont val="Arial"/>
        <i/>
        <color theme="1"/>
      </rPr>
      <t>Management Track</t>
    </r>
    <r>
      <rPr>
        <rFont val="Arial"/>
        <color theme="1"/>
      </rPr>
      <t xml:space="preserve"> or </t>
    </r>
    <r>
      <rPr>
        <rFont val="Arial"/>
        <i/>
        <color theme="1"/>
      </rPr>
      <t>Engineering Track</t>
    </r>
    <r>
      <rPr>
        <rFont val="Arial"/>
        <color theme="1"/>
      </rPr>
      <t>. These have equivalent salaries, and it's possible to switch between tracks if you have the skills needed and your manager's permission. (This depends on several factors, including business need, so it won't be an overnight process.)</t>
    </r>
  </si>
  <si>
    <t>Management Track</t>
  </si>
  <si>
    <t>Engineering Track</t>
  </si>
  <si>
    <t>Associate Mgr of Engineering</t>
  </si>
  <si>
    <t>Staff Engineer 1</t>
  </si>
  <si>
    <t>Manager of Engineering</t>
  </si>
  <si>
    <t>Staff Engineer 2</t>
  </si>
  <si>
    <t>Senior Manager of Engineering</t>
  </si>
  <si>
    <t>Staff Engineer 3</t>
  </si>
  <si>
    <t>Associate Dir. of Engineering</t>
  </si>
  <si>
    <t>Principal Engineer 1</t>
  </si>
  <si>
    <t>Director of Engineering</t>
  </si>
  <si>
    <t>Principal Engineer 2</t>
  </si>
  <si>
    <t>Senior Director of Engineering</t>
  </si>
  <si>
    <t>Principal Engineer 3</t>
  </si>
  <si>
    <t>Salaries</t>
  </si>
  <si>
    <t>Skills and Fluency</t>
  </si>
  <si>
    <r>
      <rPr>
        <rFont val="Arial"/>
        <color theme="1"/>
      </rPr>
      <t xml:space="preserve">Your eligibility for a particular title is based on the </t>
    </r>
    <r>
      <rPr>
        <rFont val="Arial"/>
        <i/>
        <color theme="1"/>
      </rPr>
      <t xml:space="preserve">skills </t>
    </r>
    <r>
      <rPr>
        <rFont val="Arial"/>
        <color theme="1"/>
      </rPr>
      <t xml:space="preserve">you possess. (The skills needed for each title are listed on the next tab. Explanations for each skill can be found in </t>
    </r>
    <r>
      <rPr>
        <rFont val="Arial"/>
        <color theme="1"/>
        <u/>
      </rPr>
      <t>this document</t>
    </r>
    <r>
      <rPr>
        <rFont val="Arial"/>
        <color theme="1"/>
      </rPr>
      <t xml:space="preserve">.) In order to qualify as having a skill, you need to have </t>
    </r>
    <r>
      <rPr>
        <rFont val="Arial"/>
        <i/>
        <color theme="1"/>
      </rPr>
      <t>fluency</t>
    </r>
    <r>
      <rPr>
        <rFont val="Arial"/>
        <color theme="1"/>
      </rPr>
      <t xml:space="preserve"> in that skill. Fluency means that you exercise the skill automatically, with unconscious competence, whenever it would be useful.
As you develop a skill, it will progress through the following levels. Your manager will assess your progress by observing your work and asking your colleagues for their observations.</t>
    </r>
  </si>
  <si>
    <t>Indicator</t>
  </si>
  <si>
    <t>Meaning</t>
  </si>
  <si>
    <t>(none)</t>
  </si>
  <si>
    <t>You haven't started developing this skill.</t>
  </si>
  <si>
    <t>Learning</t>
  </si>
  <si>
    <t>You have started your journey to learn the skill.</t>
  </si>
  <si>
    <t>Proficient</t>
  </si>
  <si>
    <t>You can succeed at the skill when you concentrate on it, but it isn't second nature.</t>
  </si>
  <si>
    <t>Fluent</t>
  </si>
  <si>
    <t>The skill comes naturally to you, and you use it whenever it's appropriate.</t>
  </si>
  <si>
    <t>Your manager might also mark a skill with one of these indicators:</t>
  </si>
  <si>
    <t>Unknown</t>
  </si>
  <si>
    <t>Your manager hasn't had a chance to assess your ability with this skill.</t>
  </si>
  <si>
    <t>Waived</t>
  </si>
  <si>
    <t>You aren't required to have this skill.</t>
  </si>
  <si>
    <t>Assumed</t>
  </si>
  <si>
    <t>You're assumed to be fluent in this skill based on your work history.</t>
  </si>
  <si>
    <t>Fluency isn't "get it and forget it." Your manager will reassess your progress regularly. If they find that you're no longer fluent in a skill, they will downgrade their assessment.
It's unlikely, but possible, that such a downgrade could mean that you're no longer qualified for your current title. Not having the skills required of your title is cause for disciplinary action, but your manager will work with you to help you regain fluency first.</t>
  </si>
  <si>
    <t>Promotions</t>
  </si>
  <si>
    <t>To advance to a new type of title (such as moving from Associate Software Engineer 3 to Software Engineer 1), you need to have fluency in all the skills required for that title.
Promotions to a new level with the same title (such as moving from Software Engineer 1 to Software Engineer 2) requires you to be proportionally far along in your skill development to the next title. For example, moving to Software Engineer 2 requires you to have fluency in one third of the new skills required of a Senior Software Engineer.</t>
  </si>
  <si>
    <r>
      <rPr>
        <rFont val="Arial"/>
        <color theme="1"/>
      </rPr>
      <t xml:space="preserve">Your promotion is always at the discretion of your manager. Achieving fluency in the required skills is a strong signal of your readiness for advancement, but the spreadsheet doesn't tell the whole story. Achieving the requirements in the spreadsheet </t>
    </r>
    <r>
      <rPr>
        <rFont val="Arial"/>
        <i/>
        <color theme="1"/>
      </rPr>
      <t xml:space="preserve">does not guarantee promotion. </t>
    </r>
    <r>
      <rPr>
        <rFont val="Arial"/>
        <color theme="1"/>
      </rPr>
      <t xml:space="preserve">Your manager may require you to achieve fluency in specific skills first, have other requirements, or even waive some requirements. </t>
    </r>
    <r>
      <rPr>
        <rFont val="Arial"/>
        <i/>
        <color theme="1"/>
      </rPr>
      <t xml:space="preserve">
</t>
    </r>
    <r>
      <rPr>
        <rFont val="Arial"/>
        <color theme="1"/>
      </rPr>
      <t>In addition, Staff, Principal, Manager, and Director roles are subject to the availability of budget and job openings. However, if you continue developing your skills, you may be able to skip a level when a position becomes available.</t>
    </r>
  </si>
  <si>
    <t>Specialties</t>
  </si>
  <si>
    <r>
      <rPr>
        <rFont val="Arial"/>
        <color theme="1"/>
      </rPr>
      <t xml:space="preserve">When you reach Software Engineer 1, you will start developing your Senior Software Engineer skills. From this point forward, you'll need to choose </t>
    </r>
    <r>
      <rPr>
        <rFont val="Arial"/>
        <i/>
        <color theme="1"/>
      </rPr>
      <t xml:space="preserve">specialties </t>
    </r>
    <r>
      <rPr>
        <rFont val="Arial"/>
        <color theme="1"/>
      </rPr>
      <t xml:space="preserve">to focus on. Specialties are groups of skills that require deep expertise.
Each title will require you to achieve fluency in a certain number of specialties. Work with your manager to decide on a combination of specialties that are both interesting to you and useful to OpenSesame. While you are welcome to develop skills in any specialties you like, your manager has final say in which specialties count toward advancement. </t>
    </r>
  </si>
  <si>
    <t>Promotion Timing</t>
  </si>
  <si>
    <t>Promotions are based on skill development and are never guaranteed. That said, we have calibrated our requirements with the following progression in mind. Please note that your progression will slow as you advance in your career.</t>
  </si>
  <si>
    <t>Years per Level</t>
  </si>
  <si>
    <t>Total Years</t>
  </si>
  <si>
    <t>Associate Software Engineer</t>
  </si>
  <si>
    <t>~1</t>
  </si>
  <si>
    <t>0-3</t>
  </si>
  <si>
    <t>Software Engineer</t>
  </si>
  <si>
    <t>Senior Software Engineer</t>
  </si>
  <si>
    <r>
      <rPr>
        <rFont val="Arial"/>
        <color theme="1"/>
      </rPr>
      <t xml:space="preserve">For these titles, failing to progress in your career could be cause for termination. (This is also known as "up or out.") However, your manager is expected to ensure you have the resources and training needed to progress. If they're not providing what you need, please ask </t>
    </r>
    <r>
      <rPr>
        <rFont val="Arial"/>
        <i/>
        <color theme="1"/>
      </rPr>
      <t>their</t>
    </r>
    <r>
      <rPr>
        <rFont val="Arial"/>
        <color theme="1"/>
      </rPr>
      <t xml:space="preserve"> manager for help.
There's no limit to the number of people who can have the "Technical Lead" title. Once you reach this level, advancing further requires special talent and a bit of luck. There's no penalty for failing to advance beyond Technical Lead.
If you're ready to grow further, but OpenSesame doesn't have the openings you need, please speak to your manager (or their manager). We may be able to recommend you for positions at other companies, give you opportunities to raise your visibility in the industry, or help you develop the skills you need to do so. We want you to succeed in your life and your career, even if that means helping you find a place other than OpenSesame to continue growing. </t>
    </r>
  </si>
  <si>
    <t>Second Opinions</t>
  </si>
  <si>
    <t>You won't always agree with your manager's assessment of your skills. When that happens, politely—but firmly—express your opinion. Your manager will listen and give you options for changing their assessment. This might include:
- Asking you to identify people who can vouch for your skills
- Pairing or otherwise working with you to observe your skills
- Asking you to do some work to demonstrate your skills
- Asking you to focus on a particular area of weakness
- Clarifying what the skill involves and why you're not yet fluent
If you feel that your manager isn't giving you a fair chance, schedule a session with their manager. Your career development is important to us, and if you feel that your manager isn't treating you fairly, we want to know about it. In some cases, you may be assigned to a different manager who's a better fit for your needs.
Of course, if the second opinion doesn't change the answer, you're expected to accept it professionally and without complaint.</t>
  </si>
  <si>
    <t>Changes</t>
  </si>
  <si>
    <t>The skills and promotion requirements described in this spreadsheet are re-evaluated frequently. It's not totally possible for a spreadsheet to reflect the full complexity of career requirements, so we're constantly tweaking it to reflect new insights. Be prepared for those changes, and remember that your manager is the final arbiter of what you need for promotion and when it will happen.</t>
  </si>
  <si>
    <t>Next Steps</t>
  </si>
  <si>
    <t>Proceed to the next tab to see your manager's assessment of your skills. Use it to start a conversation with your manager about your career and how you can develop it further.</t>
  </si>
  <si>
    <t>Skill Assessment</t>
  </si>
  <si>
    <t>Skill Set Row</t>
  </si>
  <si>
    <t>Score</t>
  </si>
  <si>
    <t>Max Score</t>
  </si>
  <si>
    <t>Weight</t>
  </si>
  <si>
    <t>Employee:</t>
  </si>
  <si>
    <t>(name)</t>
  </si>
  <si>
    <t>Manager:</t>
  </si>
  <si>
    <t>Promotion History</t>
  </si>
  <si>
    <t>Date</t>
  </si>
  <si>
    <t>Notes</t>
  </si>
  <si>
    <t>hired at OpenSesame</t>
  </si>
  <si>
    <t>Junior Software Engineer 1</t>
  </si>
  <si>
    <t>hired at CompuTech (first job)</t>
  </si>
  <si>
    <t>Promotion Requirements</t>
  </si>
  <si>
    <t>Associate Software Engineer 1s are at the start of their career. They're expected to understand the basics of software development, and be able to work in a professional setting, but they're mostly working under the guidance of more experienced engineers.</t>
  </si>
  <si>
    <t>Foundation:</t>
  </si>
  <si>
    <t>Progress</t>
  </si>
  <si>
    <t>(33% of Software Engineer 1)</t>
  </si>
  <si>
    <t>(66% of Software Engineer 1)</t>
  </si>
  <si>
    <t>Software Engineer 1s still have a lot to learn, but they're able to contribute to the work of their team without explicit guidance. They're beginning to demonstrate peer leadership skills and develop their abilities as generalizing specialists.</t>
  </si>
  <si>
    <t>All requirements for Associate Software Engineer 1</t>
  </si>
  <si>
    <t>(33% of Senior Software Engineer 1)</t>
  </si>
  <si>
    <t>(66% of Senior Software Engineer 1)</t>
  </si>
  <si>
    <t>Despite the name, Senior Software Engineer 1s are still fairly early in their careers. However, they have enough experience to take a strong peer leadership role in their teams. They've developed broader generalist skills and deeper specialist skills.</t>
  </si>
  <si>
    <t>All requirements for Software Engineer 1</t>
  </si>
  <si>
    <t>Specialty:</t>
  </si>
  <si>
    <t>Senior SE Specialty (link here)</t>
  </si>
  <si>
    <t>(50% of Technical Lead)</t>
  </si>
  <si>
    <t>Technical Leads are the backbone of a team. They combine deep expertise in several specialties with the ability to mentor and coach less experienced team members. They work closely with the team's other technical leads to advise engineering managers on the capabilities and needs of the team. However, this remains a coding-centric role, and the majority of their time is spent as a player-coach working alongside other team members.</t>
  </si>
  <si>
    <t>All requirements for Senior Software Engineer 1</t>
  </si>
  <si>
    <t>Technical Lead Specialty (link here)</t>
  </si>
  <si>
    <t>At this point, you'll have a choice to make: engineering track, or management track? Part of your time as technical lead will be spent exploring each option.</t>
  </si>
  <si>
    <t>Staff Engineers make a difference to the performance of Engineering as a whole. They rove between teams, cross-pollinating information and ideas. They work hands-on with each team, working as player-coaches, bringing a breadth and depth of expertise that people are happy to learn from.</t>
  </si>
  <si>
    <t>All requirements for Technical Lead</t>
  </si>
  <si>
    <t>TBD</t>
  </si>
  <si>
    <t>(33% of Principal Engineer 1)</t>
  </si>
  <si>
    <t>(66% of Principal Engineer 1)</t>
  </si>
  <si>
    <t>Associate Manager of Engineering</t>
  </si>
  <si>
    <t>Associate Director of Engineering</t>
  </si>
  <si>
    <t>Foundational Skill Sets</t>
  </si>
  <si>
    <t>Assessment</t>
  </si>
  <si>
    <t>Rationale</t>
  </si>
  <si>
    <t>Recommendations</t>
  </si>
  <si>
    <t>All</t>
  </si>
  <si>
    <t>Professionalism</t>
  </si>
  <si>
    <t>Spoken and written English</t>
  </si>
  <si>
    <t>Work ethic</t>
  </si>
  <si>
    <t>Intrinsic motivation</t>
  </si>
  <si>
    <t>Remote attendance</t>
  </si>
  <si>
    <t>In-person attendance</t>
  </si>
  <si>
    <t>Active participation</t>
  </si>
  <si>
    <t>Respectful communication</t>
  </si>
  <si>
    <t>Transparency</t>
  </si>
  <si>
    <t>Team orientation</t>
  </si>
  <si>
    <t>Follow the process</t>
  </si>
  <si>
    <t>Grit</t>
  </si>
  <si>
    <t>Absorb feedback</t>
  </si>
  <si>
    <t>Growth mindset</t>
  </si>
  <si>
    <t>OpenSesame Qualified</t>
  </si>
  <si>
    <t>Classroom Engineering</t>
  </si>
  <si>
    <t>Object-oriented programming language</t>
  </si>
  <si>
    <t>Pairing/teaming driver</t>
  </si>
  <si>
    <t>Classroom-level debugging</t>
  </si>
  <si>
    <t>Function and variable abstraction</t>
  </si>
  <si>
    <t>Basic Communication</t>
  </si>
  <si>
    <t>Collective ownership</t>
  </si>
  <si>
    <t>Defend a contrary stance</t>
  </si>
  <si>
    <t>Team members report that you'll share a concern, but when asked for details, you give in. You'll defend your position when pressed, but they have to push you to share details.</t>
  </si>
  <si>
    <t>Work on self-confidence and sharing the reasoning behind objections without having to be asked.</t>
  </si>
  <si>
    <t>"Yes, and..."</t>
  </si>
  <si>
    <t>Try it their way</t>
  </si>
  <si>
    <t>Technical feedback</t>
  </si>
  <si>
    <t>Active listening</t>
  </si>
  <si>
    <t>As-built documentation</t>
  </si>
  <si>
    <t>Basic Leadership</t>
  </si>
  <si>
    <t>Basic facilitation</t>
  </si>
  <si>
    <t>Team steward</t>
  </si>
  <si>
    <t>Your team isn't using FaST yet.</t>
  </si>
  <si>
    <t>Valuable increment steward</t>
  </si>
  <si>
    <t>Scut work</t>
  </si>
  <si>
    <t>Basic Product</t>
  </si>
  <si>
    <t>Your team's product</t>
  </si>
  <si>
    <t>Your team's customers and users</t>
  </si>
  <si>
    <t>User story definition</t>
  </si>
  <si>
    <t>Basic Implementation</t>
  </si>
  <si>
    <t>Your team's programming language</t>
  </si>
  <si>
    <t>Your team's codebase</t>
  </si>
  <si>
    <t>Basic test-driven development</t>
  </si>
  <si>
    <t>Sociable unit tests</t>
  </si>
  <si>
    <t>Narrow integration tests</t>
  </si>
  <si>
    <t>End-to-end tests</t>
  </si>
  <si>
    <t>Manual validation</t>
  </si>
  <si>
    <t>Spike solutions</t>
  </si>
  <si>
    <t>Basic SQL</t>
  </si>
  <si>
    <t>Pairing/teaming navigator</t>
  </si>
  <si>
    <t>Basic algorithms</t>
  </si>
  <si>
    <t>Basic performance optimization</t>
  </si>
  <si>
    <t>Debugging your team's components</t>
  </si>
  <si>
    <t>Simple dependency integration</t>
  </si>
  <si>
    <t>Unhappy path thinking</t>
  </si>
  <si>
    <t>Senior engineers report that you default to calling a task complete when the basic happy path works.</t>
  </si>
  <si>
    <t xml:space="preserve">During TDD, when deciding what you should program next, think about the ways that could fail and jot them down at the same time. After the happy path code is complete, use TDD to implement each of the failure cases. </t>
  </si>
  <si>
    <t>Basic Design</t>
  </si>
  <si>
    <t>Decompose problem into tasks</t>
  </si>
  <si>
    <t>Class abstraction</t>
  </si>
  <si>
    <t>Mental model of your team's codebase</t>
  </si>
  <si>
    <t xml:space="preserve">Senior engineers report that you have trouble letting go of knowing every detail of the code. When implementing a change, your habit is to study every method in the call stack. When prompted, you're able to describe what the methods are supposed to do, but you have trouble trusting that knowledge. </t>
  </si>
  <si>
    <t xml:space="preserve">When making a change, ask yourself whether a particular call is something you really need to understand deeply. Is it relevant to the code you're changing? If not, use your understanding of the codebase to intuit the behavior of the method from its name. Trust that your tests will help catch any misunderstandings. </t>
  </si>
  <si>
    <t>Mental model of a complex dependency</t>
  </si>
  <si>
    <t xml:space="preserve">You've told me that you plan to study Hasura in detail, but you want to focus on your other skills first. </t>
  </si>
  <si>
    <t>Method and variable refactoring</t>
  </si>
  <si>
    <t>Campsite rule</t>
  </si>
  <si>
    <t>Fail fast</t>
  </si>
  <si>
    <t>Paranoic telemetry</t>
  </si>
  <si>
    <t>Evaluate simple dependencies</t>
  </si>
  <si>
    <t>Basic Operations</t>
  </si>
  <si>
    <t>Source control</t>
  </si>
  <si>
    <t>Your team's release process</t>
  </si>
  <si>
    <t>On-call responsibility</t>
  </si>
  <si>
    <t>On-call triaging</t>
  </si>
  <si>
    <t>Issue investigation</t>
  </si>
  <si>
    <t>Your team's cloud infrastructure</t>
  </si>
  <si>
    <t>Code vulnerability awareness</t>
  </si>
  <si>
    <t xml:space="preserve">You've said that you're not sure where to start. </t>
  </si>
  <si>
    <t xml:space="preserve">Review the OWASP Top 10. For each vulnerability in the list, find a part of the code that relates to that vulnerability or its mitigation. Have a conversation with me or a senior engineer about how the code is written to prevent the vulnerability from occurring. </t>
  </si>
  <si>
    <t>Cloud vulnerability awareness</t>
  </si>
  <si>
    <t>Advanced Communication</t>
  </si>
  <si>
    <t>Clear and concise speaking</t>
  </si>
  <si>
    <t>Clear and concise writing</t>
  </si>
  <si>
    <t>Technical diagramming</t>
  </si>
  <si>
    <t>Explain mental model</t>
  </si>
  <si>
    <t>Ensure everyone's voice is heard</t>
  </si>
  <si>
    <t>Coalition building</t>
  </si>
  <si>
    <t>Interpersonal feedback</t>
  </si>
  <si>
    <t>Runbook documentation</t>
  </si>
  <si>
    <t>Advanced Leadership</t>
  </si>
  <si>
    <t>Peer leadership</t>
  </si>
  <si>
    <t>Comfort with ambiguity</t>
  </si>
  <si>
    <t>Risk management</t>
  </si>
  <si>
    <t>Intermediate facilitation</t>
  </si>
  <si>
    <t>Mentoring and coaching</t>
  </si>
  <si>
    <t>Critique the process</t>
  </si>
  <si>
    <t>Circles and soup</t>
  </si>
  <si>
    <t>Advanced Product</t>
  </si>
  <si>
    <t>Ownership</t>
  </si>
  <si>
    <t>Vertical slices</t>
  </si>
  <si>
    <t>Cost/value optimization</t>
  </si>
  <si>
    <t>Advanced Implementation</t>
  </si>
  <si>
    <t>All of your team's programming languages</t>
  </si>
  <si>
    <t>All of your team's codebases</t>
  </si>
  <si>
    <t>Codebase specialty</t>
  </si>
  <si>
    <t>Code performance optimization</t>
  </si>
  <si>
    <t>Complex dependency integration</t>
  </si>
  <si>
    <t>Retrofitting tests</t>
  </si>
  <si>
    <t>Exploratory testing</t>
  </si>
  <si>
    <t>Advanced Design</t>
  </si>
  <si>
    <t>Codebase design</t>
  </si>
  <si>
    <t>Simple design</t>
  </si>
  <si>
    <t>Reflective design</t>
  </si>
  <si>
    <t>Cross-class refactoring</t>
  </si>
  <si>
    <t>Basic database design</t>
  </si>
  <si>
    <t>Mental model of team dependencies</t>
  </si>
  <si>
    <t>Evaluate complex dependencies</t>
  </si>
  <si>
    <t>Simplify and remove dependencies</t>
  </si>
  <si>
    <t>Advanced Operations</t>
  </si>
  <si>
    <t>Observability</t>
  </si>
  <si>
    <t>Basic build automation</t>
  </si>
  <si>
    <t>Basic deployment automation</t>
  </si>
  <si>
    <t>Incident leader</t>
  </si>
  <si>
    <t>Incident communicator</t>
  </si>
  <si>
    <t>Incident fixer</t>
  </si>
  <si>
    <t>Team Leadership</t>
  </si>
  <si>
    <t>Personal authority</t>
  </si>
  <si>
    <t>Leaderful teams</t>
  </si>
  <si>
    <t>Leadership specialty</t>
  </si>
  <si>
    <t>Assess technical skills</t>
  </si>
  <si>
    <t>Assess interpersonal skills</t>
  </si>
  <si>
    <t>Assess product skills</t>
  </si>
  <si>
    <t>Technical interview</t>
  </si>
  <si>
    <t>Impediment removal</t>
  </si>
  <si>
    <t>Interpersonal Leadership</t>
  </si>
  <si>
    <t>Humility</t>
  </si>
  <si>
    <t>Psychological safety</t>
  </si>
  <si>
    <t>Calm the flames</t>
  </si>
  <si>
    <t>Ignite the spark</t>
  </si>
  <si>
    <t>Product Leadership</t>
  </si>
  <si>
    <t>Options thinking</t>
  </si>
  <si>
    <t>Status and forecasting</t>
  </si>
  <si>
    <t>Progress and priorities</t>
  </si>
  <si>
    <t>Design Leadership</t>
  </si>
  <si>
    <t>Simple codebase architecture</t>
  </si>
  <si>
    <t>Reflective codebase architecture</t>
  </si>
  <si>
    <t>Risk-driven codebase architecture</t>
  </si>
  <si>
    <t>Architectural refactoring</t>
  </si>
  <si>
    <t>Published API design</t>
  </si>
  <si>
    <t>Staff Engineer (WIP)</t>
  </si>
  <si>
    <t>Department Leadership</t>
  </si>
  <si>
    <t>Identify systemic technical weaknesses</t>
  </si>
  <si>
    <t>Identify systemic product weaknesses</t>
  </si>
  <si>
    <t>Identify system process weaknesses</t>
  </si>
  <si>
    <t>Pedagogy</t>
  </si>
  <si>
    <t>Cross-team product knowledge</t>
  </si>
  <si>
    <t>Cross-team codebase ability (come up to speeed quickly)</t>
  </si>
  <si>
    <t>Digest and simplify (take complicated ideas and make them understandable)</t>
  </si>
  <si>
    <t>Cross-team personal authority</t>
  </si>
  <si>
    <t>Management team personal authority</t>
  </si>
  <si>
    <t>Move reflective architecture here?</t>
  </si>
  <si>
    <t>Cross-team alignment (roving)</t>
  </si>
  <si>
    <t>"A Higher Bar"? (Revisit existing skills with expectation that they're done particularly well? Maybe "A Higher Technical Bar," with "A Higher Leadership Bar" for managers?)</t>
  </si>
  <si>
    <t>Other skills to add elsewhere?</t>
  </si>
  <si>
    <t>Add "Pragmatic idealism" to Design Leadership?</t>
  </si>
  <si>
    <t>Spelunking (ability to go figure something out)</t>
  </si>
  <si>
    <t>Brian's "Systems thinking" (thinking about something in terms of its overall impact, not just in isolation)</t>
  </si>
  <si>
    <t>Specialty Skill Sets (WIP)</t>
  </si>
  <si>
    <t>Specialty: Product</t>
  </si>
  <si>
    <t>Product bet proposals</t>
  </si>
  <si>
    <t>Product bet elaboration</t>
  </si>
  <si>
    <t>Requirements elicitation</t>
  </si>
  <si>
    <t>Valuable increment definition</t>
  </si>
  <si>
    <t>Release mapping</t>
  </si>
  <si>
    <t>Internal stakeholder documentation</t>
  </si>
  <si>
    <t>Stakeholder updates and demos</t>
  </si>
  <si>
    <t>Issue prioritization</t>
  </si>
  <si>
    <t>Assess product opportunities</t>
  </si>
  <si>
    <t>Stakeholder conflict mediation (conflict between stakeholders)</t>
  </si>
  <si>
    <t>Specialty: Distributed systems</t>
  </si>
  <si>
    <t>Networking</t>
  </si>
  <si>
    <t>Network debugging</t>
  </si>
  <si>
    <t>Distributed system debugging</t>
  </si>
  <si>
    <t>Distributed system load testing</t>
  </si>
  <si>
    <t>Distributed system performance and scalability (excluding databases)</t>
  </si>
  <si>
    <t>Network monitoring</t>
  </si>
  <si>
    <t>Chaos engineering</t>
  </si>
  <si>
    <t>Evolutionary system design</t>
  </si>
  <si>
    <t>Caching (including cache coherency)</t>
  </si>
  <si>
    <t>Distributed system refactoring</t>
  </si>
  <si>
    <t>Reflective distributed system design</t>
  </si>
  <si>
    <t>Specialty: Databases</t>
  </si>
  <si>
    <t>Advanced SQL</t>
  </si>
  <si>
    <t>Query optimization</t>
  </si>
  <si>
    <t>Database load testing</t>
  </si>
  <si>
    <t>Database tuning and scalability</t>
  </si>
  <si>
    <t>Database monitoring</t>
  </si>
  <si>
    <t>Database replication</t>
  </si>
  <si>
    <t>Database refactoring and migrations</t>
  </si>
  <si>
    <t>Evolutionary database design</t>
  </si>
  <si>
    <t>Specialty: Security</t>
  </si>
  <si>
    <t>Threat modeling</t>
  </si>
  <si>
    <t>Penetration testing</t>
  </si>
  <si>
    <t>Automated vulnerabililty assessements (evaluate, use, interpret)</t>
  </si>
  <si>
    <t>Specialty: Extreme Programming</t>
  </si>
  <si>
    <t>Establishing TDD patterns (how to test the untestable)</t>
  </si>
  <si>
    <t>Characterization tests / advanced test automation (characterization, mutation, contract, nonfunctional, ...)</t>
  </si>
  <si>
    <t>Reflective design with poorly-designed systems</t>
  </si>
  <si>
    <t>Refactoring legacy code</t>
  </si>
  <si>
    <t>Advanced facilitation?</t>
  </si>
  <si>
    <t>Specialty: Developer Automation</t>
  </si>
  <si>
    <t>Advanced build automation</t>
  </si>
  <si>
    <t>Advanced deployment automation</t>
  </si>
  <si>
    <t>Advanced source control (git internals; fixing breakages; automation and distribution; cloud hosts like GitHub?)</t>
  </si>
  <si>
    <t>More Specialty Ideas</t>
  </si>
  <si>
    <t>Algorithms</t>
  </si>
  <si>
    <t>Data Science and/or AI Tooling</t>
  </si>
  <si>
    <t>Databases</t>
  </si>
  <si>
    <t>Operations</t>
  </si>
  <si>
    <t>elearning</t>
  </si>
  <si>
    <t>Cloud</t>
  </si>
  <si>
    <t>API Design</t>
  </si>
  <si>
    <t>Front-End Development</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</si>
</sst>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
    <numFmt numFmtId="165" formatCode="d mmm yyyy"/>
    <numFmt numFmtId="166" formatCode="d mmmm yyyy"/>
    <numFmt numFmtId="167" formatCode="0.0%"/>
  </numFmts>
  <fonts count="20">
    <font>
      <sz val="10.0"/>
      <color rgb="FF000000"/>
      <name val="Arial"/>
      <scheme val="minor"/>
    </font>
    <font>
      <b/>
      <u/>
      <sz val="15.0"/>
      <color theme="1"/>
      <name val="Arial"/>
      <scheme val="minor"/>
    </font>
    <font>
      <i/>
      <color theme="1"/>
      <name val="Arial"/>
      <scheme val="minor"/>
    </font>
    <font>
      <b/>
      <color theme="1"/>
      <name val="Arial"/>
      <scheme val="minor"/>
    </font>
    <font>
      <b/>
      <u/>
      <color theme="1"/>
      <name val="Arial"/>
      <scheme val="minor"/>
    </font>
    <font>
      <color theme="1"/>
      <name val="Arial"/>
      <scheme val="minor"/>
    </font>
    <font>
      <b/>
      <u/>
      <color theme="1"/>
      <name val="Arial"/>
      <scheme val="minor"/>
    </font>
    <font>
      <b/>
      <u/>
      <color theme="1"/>
      <name val="Arial"/>
      <scheme val="minor"/>
    </font>
    <font>
      <i/>
      <color rgb="FF000000"/>
      <name val="&quot;Arial&quot;"/>
    </font>
    <font>
      <color rgb="FF000000"/>
      <name val="&quot;Arial&quot;"/>
    </font>
    <font>
      <b/>
      <color rgb="FF000000"/>
      <name val="&quot;Arial&quot;"/>
    </font>
    <font>
      <b/>
      <u/>
      <color rgb="FF000000"/>
      <name val="&quot;Arial&quot;"/>
    </font>
    <font>
      <b/>
      <u/>
      <color theme="1"/>
      <name val="Arial"/>
      <scheme val="minor"/>
    </font>
    <font>
      <b/>
      <i/>
      <u/>
      <color theme="1"/>
      <name val="Arial"/>
      <scheme val="minor"/>
    </font>
    <font>
      <b/>
      <u/>
      <sz val="13.0"/>
      <color theme="1"/>
      <name val="Arial"/>
      <scheme val="minor"/>
    </font>
    <font>
      <b/>
      <i/>
      <color theme="1"/>
      <name val="Arial"/>
      <scheme val="minor"/>
    </font>
    <font>
      <b/>
      <color theme="1"/>
      <name val="Arial"/>
    </font>
    <font>
      <b/>
      <u/>
      <sz val="11.0"/>
      <color theme="1"/>
      <name val="Arial"/>
      <scheme val="minor"/>
    </font>
    <font>
      <color theme="1"/>
      <name val="Arial"/>
    </font>
    <font>
      <b/>
      <color rgb="FF000000"/>
      <name val="Arial"/>
      <scheme val="minor"/>
    </font>
  </fonts>
  <fills count="4">
    <fill>
      <patternFill patternType="none"/>
    </fill>
    <fill>
      <patternFill patternType="lightGray"/>
    </fill>
    <fill>
      <patternFill patternType="solid">
        <fgColor rgb="FFEFEFEF"/>
        <bgColor rgb="FFEFEFEF"/>
      </patternFill>
    </fill>
    <fill>
      <patternFill patternType="solid">
        <fgColor rgb="FFD9D9D9"/>
        <bgColor rgb="FFD9D9D9"/>
      </patternFill>
    </fill>
  </fills>
  <borders count="1">
    <border/>
  </borders>
  <cellStyleXfs count="1">
    <xf borderId="0" fillId="0" fontId="0" numFmtId="0" applyAlignment="1" applyFont="1"/>
  </cellStyleXfs>
  <cellXfs count="63">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wrapText="1"/>
    </xf>
    <xf borderId="0" fillId="0" fontId="3" numFmtId="0" xfId="0" applyFont="1"/>
    <xf borderId="0" fillId="0" fontId="4" numFmtId="0" xfId="0" applyAlignment="1" applyFont="1">
      <alignment readingOrder="0"/>
    </xf>
    <xf borderId="0" fillId="0" fontId="5" numFmtId="0" xfId="0" applyAlignment="1" applyFont="1">
      <alignment readingOrder="0" shrinkToFit="0" wrapText="1"/>
    </xf>
    <xf borderId="0" fillId="0" fontId="5" numFmtId="0" xfId="0" applyAlignment="1" applyFont="1">
      <alignment readingOrder="0"/>
    </xf>
    <xf borderId="0" fillId="0" fontId="3" numFmtId="0" xfId="0" applyAlignment="1" applyFont="1">
      <alignment readingOrder="0"/>
    </xf>
    <xf borderId="0" fillId="0" fontId="5" numFmtId="0" xfId="0" applyAlignment="1" applyFont="1">
      <alignment horizontal="left" readingOrder="0"/>
    </xf>
    <xf borderId="0" fillId="0" fontId="6" numFmtId="0" xfId="0" applyAlignment="1" applyFont="1">
      <alignment readingOrder="0"/>
    </xf>
    <xf borderId="0" fillId="0" fontId="2" numFmtId="0" xfId="0" applyAlignment="1" applyFont="1">
      <alignment readingOrder="0"/>
    </xf>
    <xf borderId="0" fillId="0" fontId="7" numFmtId="0" xfId="0" applyAlignment="1" applyFont="1">
      <alignment readingOrder="0"/>
    </xf>
    <xf borderId="0" fillId="0" fontId="5" numFmtId="0" xfId="0" applyAlignment="1" applyFont="1">
      <alignment readingOrder="0" shrinkToFit="0" wrapText="1"/>
    </xf>
    <xf borderId="0" fillId="0" fontId="8" numFmtId="0" xfId="0" applyAlignment="1" applyFont="1">
      <alignment readingOrder="0"/>
    </xf>
    <xf borderId="0" fillId="0" fontId="9" numFmtId="0" xfId="0" applyAlignment="1" applyFont="1">
      <alignment readingOrder="0"/>
    </xf>
    <xf borderId="0" fillId="0" fontId="10" numFmtId="0" xfId="0" applyAlignment="1" applyFont="1">
      <alignment readingOrder="0"/>
    </xf>
    <xf borderId="0" fillId="0" fontId="11" numFmtId="0" xfId="0" applyAlignment="1" applyFont="1">
      <alignment readingOrder="0"/>
    </xf>
    <xf borderId="0" fillId="0" fontId="9" numFmtId="0" xfId="0" applyAlignment="1" applyFont="1">
      <alignment readingOrder="0" shrinkToFit="0" wrapText="1"/>
    </xf>
    <xf borderId="0" fillId="0" fontId="5" numFmtId="0" xfId="0" applyAlignment="1" applyFont="1">
      <alignment readingOrder="0" shrinkToFit="0" wrapText="1"/>
    </xf>
    <xf borderId="0" fillId="0" fontId="3" numFmtId="0" xfId="0" applyAlignment="1" applyFont="1">
      <alignment readingOrder="0"/>
    </xf>
    <xf borderId="0" fillId="0" fontId="3" numFmtId="0" xfId="0" applyAlignment="1" applyFont="1">
      <alignment horizontal="right" readingOrder="0"/>
    </xf>
    <xf borderId="0" fillId="0" fontId="5" numFmtId="0" xfId="0" applyAlignment="1" applyFont="1">
      <alignment readingOrder="0"/>
    </xf>
    <xf borderId="0" fillId="0" fontId="5" numFmtId="0" xfId="0" applyAlignment="1" applyFont="1">
      <alignment horizontal="right" readingOrder="0"/>
    </xf>
    <xf borderId="0" fillId="0" fontId="5" numFmtId="164" xfId="0" applyAlignment="1" applyFont="1" applyNumberFormat="1">
      <alignment readingOrder="0"/>
    </xf>
    <xf borderId="0" fillId="0" fontId="5" numFmtId="0" xfId="0" applyAlignment="1" applyFont="1">
      <alignment readingOrder="0" shrinkToFit="0" wrapText="1"/>
    </xf>
    <xf borderId="0" fillId="2" fontId="12" numFmtId="0" xfId="0" applyAlignment="1" applyFill="1" applyFont="1">
      <alignment readingOrder="0"/>
    </xf>
    <xf borderId="0" fillId="3" fontId="13" numFmtId="0" xfId="0" applyAlignment="1" applyFill="1" applyFont="1">
      <alignment readingOrder="0"/>
    </xf>
    <xf borderId="0" fillId="2" fontId="5" numFmtId="0" xfId="0" applyFont="1"/>
    <xf borderId="0" fillId="3" fontId="2" numFmtId="0" xfId="0" applyFont="1"/>
    <xf borderId="0" fillId="0" fontId="14" numFmtId="0" xfId="0" applyAlignment="1" applyFont="1">
      <alignment readingOrder="0"/>
    </xf>
    <xf borderId="0" fillId="0" fontId="5" numFmtId="0" xfId="0" applyFont="1"/>
    <xf borderId="0" fillId="0" fontId="2" numFmtId="165" xfId="0" applyAlignment="1" applyFont="1" applyNumberFormat="1">
      <alignment readingOrder="0" shrinkToFit="0" wrapText="0"/>
    </xf>
    <xf borderId="0" fillId="0" fontId="5" numFmtId="0" xfId="0" applyAlignment="1" applyFont="1">
      <alignment shrinkToFit="0" wrapText="1"/>
    </xf>
    <xf borderId="0" fillId="0" fontId="2" numFmtId="165" xfId="0" applyAlignment="1" applyFont="1" applyNumberFormat="1">
      <alignment readingOrder="0"/>
    </xf>
    <xf borderId="0" fillId="0" fontId="2" numFmtId="166" xfId="0" applyAlignment="1" applyFont="1" applyNumberFormat="1">
      <alignment readingOrder="0"/>
    </xf>
    <xf borderId="0" fillId="0" fontId="2" numFmtId="0" xfId="0" applyFont="1"/>
    <xf borderId="0" fillId="0" fontId="15" numFmtId="0" xfId="0" applyAlignment="1" applyFont="1">
      <alignment readingOrder="0"/>
    </xf>
    <xf borderId="0" fillId="0" fontId="5" numFmtId="0" xfId="0" applyAlignment="1" applyFont="1">
      <alignment readingOrder="0"/>
    </xf>
    <xf borderId="0" fillId="2" fontId="3" numFmtId="0" xfId="0" applyFont="1"/>
    <xf borderId="0" fillId="3" fontId="15" numFmtId="0" xfId="0" applyFont="1"/>
    <xf borderId="0" fillId="0" fontId="2" numFmtId="0" xfId="0" applyAlignment="1" applyFont="1">
      <alignment readingOrder="0" shrinkToFit="0" wrapText="1"/>
    </xf>
    <xf borderId="0" fillId="0" fontId="3" numFmtId="0" xfId="0" applyFont="1"/>
    <xf borderId="0" fillId="0" fontId="3" numFmtId="167" xfId="0" applyAlignment="1" applyFont="1" applyNumberFormat="1">
      <alignment readingOrder="0"/>
    </xf>
    <xf borderId="0" fillId="0" fontId="16" numFmtId="0" xfId="0" applyAlignment="1" applyFont="1">
      <alignment vertical="bottom"/>
    </xf>
    <xf borderId="0" fillId="0" fontId="3" numFmtId="9" xfId="0" applyAlignment="1" applyFont="1" applyNumberFormat="1">
      <alignment readingOrder="0"/>
    </xf>
    <xf borderId="0" fillId="0" fontId="3" numFmtId="0" xfId="0" applyAlignment="1" applyFont="1">
      <alignment readingOrder="0"/>
    </xf>
    <xf borderId="0" fillId="0" fontId="17" numFmtId="0" xfId="0" applyAlignment="1" applyFont="1">
      <alignment readingOrder="0"/>
    </xf>
    <xf borderId="0" fillId="0" fontId="5" numFmtId="0" xfId="0" applyAlignment="1" applyFont="1">
      <alignment readingOrder="0" vertical="top"/>
    </xf>
    <xf borderId="0" fillId="0" fontId="5" numFmtId="0" xfId="0" applyAlignment="1" applyFont="1">
      <alignment readingOrder="0" vertical="top"/>
    </xf>
    <xf borderId="0" fillId="0" fontId="5" numFmtId="0" xfId="0" applyAlignment="1" applyFont="1">
      <alignment shrinkToFit="0" vertical="top" wrapText="1"/>
    </xf>
    <xf borderId="0" fillId="2" fontId="5" numFmtId="0" xfId="0" applyAlignment="1" applyFont="1">
      <alignment readingOrder="0"/>
    </xf>
    <xf borderId="0" fillId="3" fontId="2" numFmtId="0" xfId="0" applyAlignment="1" applyFont="1">
      <alignment readingOrder="0"/>
    </xf>
    <xf borderId="0" fillId="0" fontId="18" numFmtId="0" xfId="0" applyAlignment="1" applyFont="1">
      <alignment readingOrder="0" shrinkToFit="0" vertical="top" wrapText="0"/>
    </xf>
    <xf borderId="0" fillId="0" fontId="5" numFmtId="0" xfId="0" applyAlignment="1" applyFont="1">
      <alignment vertical="top"/>
    </xf>
    <xf borderId="0" fillId="0" fontId="3" numFmtId="0" xfId="0" applyAlignment="1" applyFont="1">
      <alignment readingOrder="0" vertical="top"/>
    </xf>
    <xf borderId="0" fillId="0" fontId="3" numFmtId="0" xfId="0" applyAlignment="1" applyFont="1">
      <alignment readingOrder="0" vertical="top"/>
    </xf>
    <xf borderId="0" fillId="0" fontId="18" numFmtId="0" xfId="0" applyAlignment="1" applyFont="1">
      <alignment vertical="bottom"/>
    </xf>
    <xf borderId="0" fillId="0" fontId="18" numFmtId="0" xfId="0" applyAlignment="1" applyFont="1">
      <alignment vertical="top"/>
    </xf>
    <xf borderId="0" fillId="0" fontId="5" numFmtId="0" xfId="0" applyAlignment="1" applyFont="1">
      <alignment readingOrder="0" shrinkToFit="0" vertical="top" wrapText="1"/>
    </xf>
    <xf borderId="0" fillId="2" fontId="3" numFmtId="0" xfId="0" applyAlignment="1" applyFont="1">
      <alignment readingOrder="0"/>
    </xf>
    <xf borderId="0" fillId="0" fontId="5" numFmtId="0" xfId="0" applyAlignment="1" applyFont="1">
      <alignment readingOrder="0" shrinkToFit="0" wrapText="0"/>
    </xf>
    <xf borderId="0" fillId="0" fontId="19" numFmtId="0" xfId="0" applyAlignment="1" applyFont="1">
      <alignment readingOrder="0"/>
    </xf>
    <xf borderId="0" fillId="0" fontId="3"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2.75"/>
  </cols>
  <sheetData>
    <row r="1">
      <c r="A1" s="1" t="s">
        <v>0</v>
      </c>
    </row>
    <row r="3">
      <c r="A3" s="2" t="s">
        <v>1</v>
      </c>
      <c r="G3" s="3"/>
      <c r="H3" s="3"/>
      <c r="I3" s="3"/>
      <c r="J3" s="3"/>
      <c r="K3" s="3"/>
      <c r="L3" s="3"/>
      <c r="M3" s="3"/>
      <c r="N3" s="3"/>
      <c r="O3" s="3"/>
      <c r="P3" s="3"/>
      <c r="Q3" s="3"/>
      <c r="R3" s="3"/>
      <c r="S3" s="3"/>
      <c r="T3" s="3"/>
      <c r="U3" s="3"/>
      <c r="V3" s="3"/>
      <c r="W3" s="3"/>
      <c r="X3" s="3"/>
      <c r="Y3" s="3"/>
      <c r="Z3" s="3"/>
    </row>
    <row r="4">
      <c r="A4" s="4"/>
      <c r="B4" s="3"/>
      <c r="C4" s="3"/>
      <c r="D4" s="3"/>
      <c r="E4" s="3"/>
      <c r="F4" s="3"/>
      <c r="G4" s="3"/>
      <c r="H4" s="3"/>
      <c r="I4" s="3"/>
      <c r="J4" s="3"/>
      <c r="K4" s="3"/>
      <c r="L4" s="3"/>
      <c r="M4" s="3"/>
      <c r="N4" s="3"/>
      <c r="O4" s="3"/>
      <c r="P4" s="3"/>
      <c r="Q4" s="3"/>
      <c r="R4" s="3"/>
      <c r="S4" s="3"/>
      <c r="T4" s="3"/>
      <c r="U4" s="3"/>
      <c r="V4" s="3"/>
      <c r="W4" s="3"/>
      <c r="X4" s="3"/>
      <c r="Y4" s="3"/>
      <c r="Z4" s="3"/>
    </row>
    <row r="5">
      <c r="A5" s="4"/>
      <c r="B5" s="3"/>
      <c r="C5" s="3"/>
      <c r="D5" s="3"/>
      <c r="E5" s="3"/>
      <c r="F5" s="3"/>
      <c r="G5" s="3"/>
      <c r="H5" s="3"/>
      <c r="I5" s="3"/>
      <c r="J5" s="3"/>
      <c r="K5" s="3"/>
      <c r="L5" s="3"/>
      <c r="M5" s="3"/>
      <c r="N5" s="3"/>
      <c r="O5" s="3"/>
      <c r="P5" s="3"/>
      <c r="Q5" s="3"/>
      <c r="R5" s="3"/>
      <c r="S5" s="3"/>
      <c r="T5" s="3"/>
      <c r="U5" s="3"/>
      <c r="V5" s="3"/>
      <c r="W5" s="3"/>
      <c r="X5" s="3"/>
      <c r="Y5" s="3"/>
      <c r="Z5" s="3"/>
    </row>
    <row r="6">
      <c r="A6" s="4"/>
      <c r="B6" s="3"/>
      <c r="C6" s="3"/>
      <c r="D6" s="3"/>
      <c r="E6" s="3"/>
      <c r="F6" s="3"/>
      <c r="G6" s="3"/>
      <c r="H6" s="3"/>
      <c r="I6" s="3"/>
      <c r="J6" s="3"/>
      <c r="K6" s="3"/>
      <c r="L6" s="3"/>
      <c r="M6" s="3"/>
      <c r="N6" s="3"/>
      <c r="O6" s="3"/>
      <c r="P6" s="3"/>
      <c r="Q6" s="3"/>
      <c r="R6" s="3"/>
      <c r="S6" s="3"/>
      <c r="T6" s="3"/>
      <c r="U6" s="3"/>
      <c r="V6" s="3"/>
      <c r="W6" s="3"/>
      <c r="X6" s="3"/>
      <c r="Y6" s="3"/>
      <c r="Z6" s="3"/>
    </row>
    <row r="7">
      <c r="A7" s="4"/>
      <c r="B7" s="3"/>
      <c r="C7" s="3"/>
      <c r="D7" s="3"/>
      <c r="E7" s="3"/>
      <c r="F7" s="3"/>
      <c r="G7" s="3"/>
      <c r="H7" s="3"/>
      <c r="I7" s="3"/>
      <c r="J7" s="3"/>
      <c r="K7" s="3"/>
      <c r="L7" s="3"/>
      <c r="M7" s="3"/>
      <c r="N7" s="3"/>
      <c r="O7" s="3"/>
      <c r="P7" s="3"/>
      <c r="Q7" s="3"/>
      <c r="R7" s="3"/>
      <c r="S7" s="3"/>
      <c r="T7" s="3"/>
      <c r="U7" s="3"/>
      <c r="V7" s="3"/>
      <c r="W7" s="3"/>
      <c r="X7" s="3"/>
      <c r="Y7" s="3"/>
      <c r="Z7" s="3"/>
    </row>
    <row r="8">
      <c r="A8" s="4" t="s">
        <v>2</v>
      </c>
      <c r="B8" s="3"/>
      <c r="C8" s="3"/>
      <c r="D8" s="3"/>
      <c r="E8" s="3"/>
      <c r="F8" s="3"/>
      <c r="G8" s="3"/>
      <c r="H8" s="3"/>
      <c r="I8" s="3"/>
      <c r="J8" s="3"/>
      <c r="K8" s="3"/>
      <c r="L8" s="3"/>
      <c r="M8" s="3"/>
      <c r="N8" s="3"/>
      <c r="O8" s="3"/>
      <c r="P8" s="3"/>
      <c r="Q8" s="3"/>
      <c r="R8" s="3"/>
      <c r="S8" s="3"/>
      <c r="T8" s="3"/>
      <c r="U8" s="3"/>
      <c r="V8" s="3"/>
      <c r="W8" s="3"/>
      <c r="X8" s="3"/>
      <c r="Y8" s="3"/>
      <c r="Z8" s="3"/>
    </row>
    <row r="9">
      <c r="A9" s="5" t="s">
        <v>3</v>
      </c>
    </row>
    <row r="12">
      <c r="A12" s="4" t="s">
        <v>4</v>
      </c>
    </row>
    <row r="13">
      <c r="A13" s="6" t="s">
        <v>5</v>
      </c>
    </row>
    <row r="14">
      <c r="A14" s="6"/>
    </row>
    <row r="15">
      <c r="A15" s="7" t="s">
        <v>6</v>
      </c>
      <c r="B15" s="7" t="s">
        <v>7</v>
      </c>
      <c r="C15" s="7" t="s">
        <v>8</v>
      </c>
    </row>
    <row r="16">
      <c r="A16" s="6" t="s">
        <v>9</v>
      </c>
      <c r="B16" s="6" t="s">
        <v>9</v>
      </c>
      <c r="C16" s="6" t="s">
        <v>10</v>
      </c>
    </row>
    <row r="17">
      <c r="B17" s="8"/>
      <c r="C17" s="6" t="s">
        <v>11</v>
      </c>
    </row>
    <row r="18">
      <c r="B18" s="8"/>
      <c r="C18" s="6" t="s">
        <v>12</v>
      </c>
    </row>
    <row r="19">
      <c r="B19" s="8"/>
      <c r="C19" s="6" t="s">
        <v>13</v>
      </c>
    </row>
    <row r="20">
      <c r="B20" s="8"/>
      <c r="C20" s="6" t="s">
        <v>14</v>
      </c>
    </row>
    <row r="21">
      <c r="B21" s="8"/>
      <c r="C21" s="6" t="s">
        <v>15</v>
      </c>
    </row>
    <row r="22">
      <c r="B22" s="8"/>
      <c r="C22" s="6" t="s">
        <v>16</v>
      </c>
    </row>
    <row r="23">
      <c r="B23" s="8"/>
      <c r="C23" s="6" t="s">
        <v>17</v>
      </c>
    </row>
    <row r="24">
      <c r="B24" s="8"/>
      <c r="C24" s="6" t="s">
        <v>18</v>
      </c>
    </row>
    <row r="25">
      <c r="A25" s="6"/>
    </row>
    <row r="26">
      <c r="A26" s="5" t="s">
        <v>19</v>
      </c>
    </row>
    <row r="27">
      <c r="A27" s="6"/>
    </row>
    <row r="28">
      <c r="A28" s="7" t="s">
        <v>6</v>
      </c>
      <c r="B28" s="7" t="s">
        <v>7</v>
      </c>
      <c r="C28" s="7" t="s">
        <v>20</v>
      </c>
      <c r="E28" s="7" t="s">
        <v>21</v>
      </c>
    </row>
    <row r="29">
      <c r="A29" s="6" t="s">
        <v>9</v>
      </c>
      <c r="B29" s="6" t="s">
        <v>9</v>
      </c>
      <c r="C29" s="6" t="s">
        <v>22</v>
      </c>
      <c r="E29" s="6" t="s">
        <v>23</v>
      </c>
    </row>
    <row r="30">
      <c r="C30" s="6" t="s">
        <v>24</v>
      </c>
      <c r="E30" s="6" t="s">
        <v>25</v>
      </c>
    </row>
    <row r="31">
      <c r="C31" s="6" t="s">
        <v>26</v>
      </c>
      <c r="E31" s="6" t="s">
        <v>27</v>
      </c>
    </row>
    <row r="32">
      <c r="C32" s="6" t="s">
        <v>28</v>
      </c>
      <c r="E32" s="6" t="s">
        <v>29</v>
      </c>
    </row>
    <row r="33">
      <c r="C33" s="6" t="s">
        <v>30</v>
      </c>
      <c r="E33" s="6" t="s">
        <v>31</v>
      </c>
    </row>
    <row r="34">
      <c r="C34" s="6" t="s">
        <v>32</v>
      </c>
      <c r="E34" s="6" t="s">
        <v>33</v>
      </c>
    </row>
    <row r="35">
      <c r="A35" s="6"/>
    </row>
    <row r="36">
      <c r="A36" s="6"/>
    </row>
    <row r="37">
      <c r="A37" s="9" t="s">
        <v>34</v>
      </c>
    </row>
    <row r="38">
      <c r="A38" s="6"/>
    </row>
    <row r="39">
      <c r="A39" s="6" t="s">
        <v>9</v>
      </c>
    </row>
    <row r="41">
      <c r="A41" s="10"/>
    </row>
    <row r="42">
      <c r="A42" s="11" t="s">
        <v>35</v>
      </c>
    </row>
    <row r="43">
      <c r="A43" s="10"/>
    </row>
    <row r="44">
      <c r="A44" s="12" t="s">
        <v>36</v>
      </c>
    </row>
    <row r="45">
      <c r="A45" s="10"/>
    </row>
    <row r="46">
      <c r="A46" s="7" t="s">
        <v>37</v>
      </c>
      <c r="B46" s="7" t="s">
        <v>38</v>
      </c>
    </row>
    <row r="47">
      <c r="A47" s="13" t="s">
        <v>39</v>
      </c>
      <c r="B47" s="6" t="s">
        <v>40</v>
      </c>
    </row>
    <row r="48">
      <c r="A48" s="10" t="s">
        <v>41</v>
      </c>
      <c r="B48" s="6" t="s">
        <v>42</v>
      </c>
    </row>
    <row r="49">
      <c r="A49" s="10" t="s">
        <v>43</v>
      </c>
      <c r="B49" s="6" t="s">
        <v>44</v>
      </c>
    </row>
    <row r="50">
      <c r="A50" s="10" t="s">
        <v>45</v>
      </c>
      <c r="B50" s="6" t="s">
        <v>46</v>
      </c>
    </row>
    <row r="52">
      <c r="A52" s="14" t="s">
        <v>47</v>
      </c>
    </row>
    <row r="53">
      <c r="A53" s="14"/>
    </row>
    <row r="54">
      <c r="A54" s="15" t="s">
        <v>37</v>
      </c>
      <c r="B54" s="7" t="s">
        <v>38</v>
      </c>
    </row>
    <row r="55">
      <c r="A55" s="13" t="s">
        <v>48</v>
      </c>
      <c r="B55" s="6" t="s">
        <v>49</v>
      </c>
    </row>
    <row r="56">
      <c r="A56" s="13" t="s">
        <v>50</v>
      </c>
      <c r="B56" s="6" t="s">
        <v>51</v>
      </c>
    </row>
    <row r="57">
      <c r="A57" s="13" t="s">
        <v>52</v>
      </c>
      <c r="B57" s="6" t="s">
        <v>53</v>
      </c>
    </row>
    <row r="58">
      <c r="A58" s="14"/>
    </row>
    <row r="59">
      <c r="A59" s="5" t="s">
        <v>54</v>
      </c>
    </row>
    <row r="60">
      <c r="A60" s="14"/>
    </row>
    <row r="61">
      <c r="A61" s="14"/>
    </row>
    <row r="62">
      <c r="A62" s="16" t="s">
        <v>55</v>
      </c>
    </row>
    <row r="63">
      <c r="A63" s="17" t="s">
        <v>56</v>
      </c>
    </row>
    <row r="65">
      <c r="A65" s="5" t="s">
        <v>57</v>
      </c>
    </row>
    <row r="66">
      <c r="A66" s="9"/>
    </row>
    <row r="67">
      <c r="A67" s="9"/>
    </row>
    <row r="68">
      <c r="A68" s="9" t="s">
        <v>58</v>
      </c>
    </row>
    <row r="69">
      <c r="A69" s="5" t="s">
        <v>59</v>
      </c>
    </row>
    <row r="72">
      <c r="A72" s="9" t="s">
        <v>60</v>
      </c>
    </row>
    <row r="73">
      <c r="A73" s="18" t="s">
        <v>61</v>
      </c>
    </row>
    <row r="74">
      <c r="A74" s="9"/>
    </row>
    <row r="75">
      <c r="A75" s="19" t="s">
        <v>8</v>
      </c>
      <c r="C75" s="20" t="s">
        <v>62</v>
      </c>
      <c r="D75" s="20" t="s">
        <v>63</v>
      </c>
    </row>
    <row r="76">
      <c r="A76" s="21" t="s">
        <v>64</v>
      </c>
      <c r="C76" s="22" t="s">
        <v>65</v>
      </c>
      <c r="D76" s="22" t="s">
        <v>66</v>
      </c>
    </row>
    <row r="77">
      <c r="A77" s="21" t="s">
        <v>67</v>
      </c>
      <c r="C77" s="23">
        <v>45293.0</v>
      </c>
      <c r="D77" s="23">
        <v>45328.0</v>
      </c>
    </row>
    <row r="78">
      <c r="A78" s="21" t="s">
        <v>68</v>
      </c>
      <c r="C78" s="23">
        <v>45325.0</v>
      </c>
      <c r="D78" s="23">
        <v>45422.0</v>
      </c>
    </row>
    <row r="79">
      <c r="A79" s="9"/>
    </row>
    <row r="80">
      <c r="A80" s="18" t="s">
        <v>69</v>
      </c>
    </row>
    <row r="83">
      <c r="A83" s="9" t="s">
        <v>70</v>
      </c>
    </row>
    <row r="84">
      <c r="A84" s="24" t="s">
        <v>71</v>
      </c>
    </row>
    <row r="87">
      <c r="A87" s="9" t="s">
        <v>72</v>
      </c>
    </row>
    <row r="88">
      <c r="A88" s="5" t="s">
        <v>73</v>
      </c>
    </row>
    <row r="91">
      <c r="A91" s="9" t="s">
        <v>74</v>
      </c>
    </row>
    <row r="92">
      <c r="A92" s="5" t="s">
        <v>75</v>
      </c>
    </row>
  </sheetData>
  <mergeCells count="14">
    <mergeCell ref="A63:F63"/>
    <mergeCell ref="A65:F65"/>
    <mergeCell ref="A69:F69"/>
    <mergeCell ref="A73:F73"/>
    <mergeCell ref="A80:F80"/>
    <mergeCell ref="A84:F84"/>
    <mergeCell ref="A88:F88"/>
    <mergeCell ref="A92:F92"/>
    <mergeCell ref="A9:F9"/>
    <mergeCell ref="A26:F26"/>
    <mergeCell ref="A44:F44"/>
    <mergeCell ref="A59:F59"/>
    <mergeCell ref="A39:F39"/>
    <mergeCell ref="A3:F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7.38"/>
    <col customWidth="1" min="2" max="2" width="6.75"/>
    <col customWidth="1" min="3" max="3" width="11.75"/>
    <col customWidth="1" min="6" max="6" width="16.63"/>
    <col customWidth="1" min="7" max="7" width="39.63"/>
    <col customWidth="1" min="8" max="8" width="41.75"/>
  </cols>
  <sheetData>
    <row r="1">
      <c r="A1" s="1" t="s">
        <v>76</v>
      </c>
      <c r="I1" s="9" t="s">
        <v>77</v>
      </c>
      <c r="J1" s="25" t="s">
        <v>78</v>
      </c>
      <c r="K1" s="25" t="s">
        <v>79</v>
      </c>
      <c r="L1" s="26" t="s">
        <v>80</v>
      </c>
    </row>
    <row r="2">
      <c r="J2" s="27"/>
      <c r="K2" s="27"/>
      <c r="L2" s="28"/>
    </row>
    <row r="3">
      <c r="A3" s="7" t="s">
        <v>81</v>
      </c>
      <c r="C3" s="10" t="s">
        <v>82</v>
      </c>
      <c r="J3" s="27"/>
      <c r="K3" s="27"/>
      <c r="L3" s="28"/>
    </row>
    <row r="4">
      <c r="A4" s="7" t="s">
        <v>83</v>
      </c>
      <c r="C4" s="10" t="s">
        <v>82</v>
      </c>
      <c r="J4" s="27"/>
      <c r="K4" s="27"/>
      <c r="L4" s="28"/>
    </row>
    <row r="5">
      <c r="A5" s="7"/>
      <c r="C5" s="10"/>
      <c r="J5" s="27"/>
      <c r="K5" s="27"/>
      <c r="L5" s="28"/>
    </row>
    <row r="6">
      <c r="A6" s="29" t="s">
        <v>84</v>
      </c>
      <c r="C6" s="30"/>
      <c r="J6" s="27"/>
      <c r="K6" s="27"/>
      <c r="L6" s="28"/>
    </row>
    <row r="7">
      <c r="J7" s="27"/>
      <c r="K7" s="27"/>
      <c r="L7" s="28"/>
    </row>
    <row r="8">
      <c r="A8" s="9" t="s">
        <v>85</v>
      </c>
      <c r="C8" s="9" t="s">
        <v>8</v>
      </c>
      <c r="E8" s="9" t="s">
        <v>86</v>
      </c>
      <c r="J8" s="27"/>
      <c r="K8" s="27"/>
      <c r="L8" s="28"/>
    </row>
    <row r="9">
      <c r="A9" s="31">
        <v>45170.0</v>
      </c>
      <c r="C9" s="6" t="s">
        <v>12</v>
      </c>
      <c r="E9" s="32"/>
      <c r="J9" s="27"/>
      <c r="K9" s="27"/>
      <c r="L9" s="28"/>
    </row>
    <row r="10">
      <c r="A10" s="33">
        <v>44866.0</v>
      </c>
      <c r="C10" s="6" t="s">
        <v>11</v>
      </c>
      <c r="E10" s="5" t="s">
        <v>87</v>
      </c>
      <c r="J10" s="27"/>
      <c r="K10" s="27"/>
      <c r="L10" s="28"/>
    </row>
    <row r="11">
      <c r="A11" s="34">
        <v>44389.0</v>
      </c>
      <c r="C11" s="6" t="s">
        <v>88</v>
      </c>
      <c r="E11" s="5" t="s">
        <v>89</v>
      </c>
      <c r="J11" s="27"/>
      <c r="K11" s="27"/>
      <c r="L11" s="28"/>
    </row>
    <row r="12">
      <c r="A12" s="35"/>
      <c r="E12" s="32"/>
      <c r="J12" s="27"/>
      <c r="K12" s="27"/>
      <c r="L12" s="28"/>
    </row>
    <row r="13">
      <c r="J13" s="27"/>
      <c r="K13" s="27"/>
      <c r="L13" s="28"/>
    </row>
    <row r="14">
      <c r="A14" s="29" t="s">
        <v>90</v>
      </c>
      <c r="G14" s="3"/>
      <c r="J14" s="27"/>
      <c r="K14" s="27"/>
      <c r="L14" s="28"/>
    </row>
    <row r="15">
      <c r="A15" s="36"/>
      <c r="C15" s="7"/>
      <c r="J15" s="27"/>
      <c r="K15" s="27"/>
      <c r="L15" s="28"/>
    </row>
    <row r="16">
      <c r="A16" s="37" t="b">
        <f>J16=K16</f>
        <v>1</v>
      </c>
      <c r="B16" s="19" t="s">
        <v>10</v>
      </c>
      <c r="I16" s="3"/>
      <c r="J16" s="38">
        <f t="shared" ref="J16:K16" si="1">SUM(J18:J19)</f>
        <v>180</v>
      </c>
      <c r="K16" s="38">
        <f t="shared" si="1"/>
        <v>180</v>
      </c>
      <c r="L16" s="39"/>
    </row>
    <row r="17" outlineLevel="1">
      <c r="A17" s="32"/>
      <c r="B17" s="40" t="s">
        <v>91</v>
      </c>
      <c r="J17" s="27"/>
      <c r="K17" s="27"/>
      <c r="L17" s="28"/>
    </row>
    <row r="18" outlineLevel="1">
      <c r="B18" s="37" t="b">
        <f t="shared" ref="B18:B19" si="2">J18=K18</f>
        <v>1</v>
      </c>
      <c r="C18" s="10" t="s">
        <v>92</v>
      </c>
      <c r="D18" s="41" t="str">
        <f>B90</f>
        <v>Professionalism</v>
      </c>
      <c r="I18" s="30">
        <f t="shared" ref="I18:I19" si="3">MATCH(D18, $B$87:$B$1079, 0) + ROW($B$87) - 1</f>
        <v>90</v>
      </c>
      <c r="J18" s="27">
        <f t="shared" ref="J18:J19" si="4">INDIRECT("J"&amp;$I18)</f>
        <v>140</v>
      </c>
      <c r="K18" s="27">
        <f t="shared" ref="K18:K19" si="5">INDIRECT("K"&amp;$I18)</f>
        <v>140</v>
      </c>
      <c r="L18" s="28"/>
    </row>
    <row r="19" outlineLevel="1">
      <c r="B19" s="37" t="b">
        <f t="shared" si="2"/>
        <v>1</v>
      </c>
      <c r="C19" s="10" t="s">
        <v>92</v>
      </c>
      <c r="D19" s="41" t="str">
        <f>B108</f>
        <v>Classroom Engineering</v>
      </c>
      <c r="I19" s="30">
        <f t="shared" si="3"/>
        <v>108</v>
      </c>
      <c r="J19" s="27">
        <f t="shared" si="4"/>
        <v>40</v>
      </c>
      <c r="K19" s="27">
        <f t="shared" si="5"/>
        <v>40</v>
      </c>
      <c r="L19" s="28"/>
    </row>
    <row r="20" outlineLevel="1">
      <c r="A20" s="37"/>
      <c r="B20" s="42">
        <f>J16/K16</f>
        <v>1</v>
      </c>
      <c r="C20" s="7" t="s">
        <v>93</v>
      </c>
      <c r="J20" s="27"/>
      <c r="K20" s="27"/>
      <c r="L20" s="28"/>
    </row>
    <row r="21" outlineLevel="1">
      <c r="A21" s="37"/>
      <c r="C21" s="7"/>
      <c r="J21" s="27"/>
      <c r="K21" s="27"/>
      <c r="L21" s="28"/>
    </row>
    <row r="22">
      <c r="A22" s="37" t="b">
        <f>AND(A$16, $B$33&gt;=0.33)</f>
        <v>1</v>
      </c>
      <c r="B22" s="7" t="s">
        <v>11</v>
      </c>
      <c r="E22" s="6" t="s">
        <v>94</v>
      </c>
      <c r="J22" s="27"/>
      <c r="K22" s="27"/>
      <c r="L22" s="28"/>
    </row>
    <row r="23">
      <c r="A23" s="37" t="b">
        <f>AND(A$16, $B$33&gt;=0.66)</f>
        <v>1</v>
      </c>
      <c r="B23" s="7" t="s">
        <v>12</v>
      </c>
      <c r="E23" s="6" t="s">
        <v>95</v>
      </c>
      <c r="J23" s="27"/>
      <c r="K23" s="27"/>
      <c r="L23" s="28"/>
    </row>
    <row r="24">
      <c r="A24" s="37" t="b">
        <f>AND(B26:B32)</f>
        <v>0</v>
      </c>
      <c r="B24" s="7" t="s">
        <v>13</v>
      </c>
      <c r="I24" s="3"/>
      <c r="J24" s="38">
        <f t="shared" ref="J24:K24" si="6">SUM(J27:J32)</f>
        <v>400</v>
      </c>
      <c r="K24" s="38">
        <f t="shared" si="6"/>
        <v>450</v>
      </c>
      <c r="L24" s="39"/>
    </row>
    <row r="25" outlineLevel="1">
      <c r="B25" s="40" t="s">
        <v>96</v>
      </c>
      <c r="J25" s="27"/>
      <c r="K25" s="27"/>
      <c r="L25" s="28"/>
    </row>
    <row r="26" outlineLevel="1">
      <c r="B26" s="37" t="b">
        <f>A16</f>
        <v>1</v>
      </c>
      <c r="C26" s="6" t="s">
        <v>97</v>
      </c>
      <c r="J26" s="27"/>
      <c r="K26" s="27"/>
      <c r="L26" s="28"/>
    </row>
    <row r="27" outlineLevel="1">
      <c r="B27" s="37" t="b">
        <f t="shared" ref="B27:B32" si="7">J27=K27</f>
        <v>0</v>
      </c>
      <c r="C27" s="10" t="s">
        <v>92</v>
      </c>
      <c r="D27" s="43" t="str">
        <f>B116</f>
        <v>Basic Communication</v>
      </c>
      <c r="I27" s="30">
        <f t="shared" ref="I27:I32" si="8">MATCH(D27, $B$87:$B$1079, 0) + ROW($B$87) - 1</f>
        <v>116</v>
      </c>
      <c r="J27" s="27">
        <f t="shared" ref="J27:J32" si="9">INDIRECT("J"&amp;$I27)</f>
        <v>60</v>
      </c>
      <c r="K27" s="27">
        <f t="shared" ref="K27:K32" si="10">INDIRECT("K"&amp;$I27)</f>
        <v>70</v>
      </c>
      <c r="L27" s="28"/>
    </row>
    <row r="28" outlineLevel="1">
      <c r="B28" s="37" t="b">
        <f t="shared" si="7"/>
        <v>1</v>
      </c>
      <c r="C28" s="10" t="s">
        <v>92</v>
      </c>
      <c r="D28" s="43" t="str">
        <f>B125</f>
        <v>Basic Leadership</v>
      </c>
      <c r="I28" s="30">
        <f t="shared" si="8"/>
        <v>125</v>
      </c>
      <c r="J28" s="27">
        <f t="shared" si="9"/>
        <v>30</v>
      </c>
      <c r="K28" s="27">
        <f t="shared" si="10"/>
        <v>30</v>
      </c>
      <c r="L28" s="28"/>
    </row>
    <row r="29" outlineLevel="1">
      <c r="B29" s="37" t="b">
        <f t="shared" si="7"/>
        <v>1</v>
      </c>
      <c r="C29" s="10" t="s">
        <v>92</v>
      </c>
      <c r="D29" s="43" t="str">
        <f>B131</f>
        <v>Basic Product</v>
      </c>
      <c r="I29" s="30">
        <f t="shared" si="8"/>
        <v>131</v>
      </c>
      <c r="J29" s="27">
        <f t="shared" si="9"/>
        <v>30</v>
      </c>
      <c r="K29" s="27">
        <f t="shared" si="10"/>
        <v>30</v>
      </c>
      <c r="L29" s="28"/>
    </row>
    <row r="30" outlineLevel="1">
      <c r="B30" s="37" t="b">
        <f t="shared" si="7"/>
        <v>0</v>
      </c>
      <c r="C30" s="10" t="s">
        <v>92</v>
      </c>
      <c r="D30" s="43" t="str">
        <f>B136</f>
        <v>Basic Implementation</v>
      </c>
      <c r="I30" s="30">
        <f t="shared" si="8"/>
        <v>136</v>
      </c>
      <c r="J30" s="27">
        <f t="shared" si="9"/>
        <v>140</v>
      </c>
      <c r="K30" s="27">
        <f t="shared" si="10"/>
        <v>150</v>
      </c>
      <c r="L30" s="28"/>
    </row>
    <row r="31" outlineLevel="1">
      <c r="B31" s="37" t="b">
        <f t="shared" si="7"/>
        <v>0</v>
      </c>
      <c r="C31" s="10" t="s">
        <v>92</v>
      </c>
      <c r="D31" s="43" t="str">
        <f>B153</f>
        <v>Basic Design</v>
      </c>
      <c r="I31" s="30">
        <f t="shared" si="8"/>
        <v>153</v>
      </c>
      <c r="J31" s="27">
        <f t="shared" si="9"/>
        <v>70</v>
      </c>
      <c r="K31" s="27">
        <f t="shared" si="10"/>
        <v>90</v>
      </c>
      <c r="L31" s="28"/>
    </row>
    <row r="32" outlineLevel="1">
      <c r="B32" s="37" t="b">
        <f t="shared" si="7"/>
        <v>0</v>
      </c>
      <c r="C32" s="10" t="s">
        <v>92</v>
      </c>
      <c r="D32" s="43" t="str">
        <f>B164</f>
        <v>Basic Operations</v>
      </c>
      <c r="I32" s="30">
        <f t="shared" si="8"/>
        <v>164</v>
      </c>
      <c r="J32" s="27">
        <f t="shared" si="9"/>
        <v>70</v>
      </c>
      <c r="K32" s="27">
        <f t="shared" si="10"/>
        <v>80</v>
      </c>
      <c r="L32" s="28"/>
    </row>
    <row r="33" outlineLevel="1">
      <c r="B33" s="42">
        <f>J24/K24</f>
        <v>0.8888888889</v>
      </c>
      <c r="C33" s="7" t="s">
        <v>93</v>
      </c>
      <c r="J33" s="27"/>
      <c r="K33" s="27"/>
      <c r="L33" s="28"/>
    </row>
    <row r="34" outlineLevel="1">
      <c r="A34" s="7"/>
      <c r="C34" s="7"/>
      <c r="J34" s="27"/>
      <c r="K34" s="27"/>
      <c r="L34" s="28"/>
    </row>
    <row r="35">
      <c r="A35" s="37" t="str">
        <f>AND(A$24, $B$47&gt;=0.33)</f>
        <v>#N/A</v>
      </c>
      <c r="B35" s="7" t="s">
        <v>14</v>
      </c>
      <c r="E35" s="6" t="s">
        <v>98</v>
      </c>
      <c r="J35" s="27"/>
      <c r="K35" s="27"/>
      <c r="L35" s="28"/>
    </row>
    <row r="36">
      <c r="A36" s="37" t="str">
        <f>AND(A$24, $B$47&gt;=0.66)</f>
        <v>#N/A</v>
      </c>
      <c r="B36" s="7" t="s">
        <v>15</v>
      </c>
      <c r="E36" s="6" t="s">
        <v>99</v>
      </c>
      <c r="J36" s="27"/>
      <c r="K36" s="27"/>
      <c r="L36" s="28"/>
    </row>
    <row r="37">
      <c r="A37" s="37" t="str">
        <f>AND(B39:B46)</f>
        <v>#N/A</v>
      </c>
      <c r="B37" s="7" t="s">
        <v>16</v>
      </c>
      <c r="I37" s="3"/>
      <c r="J37" s="38" t="str">
        <f t="shared" ref="J37:K37" si="11">SUM(J40:J46)</f>
        <v>#N/A</v>
      </c>
      <c r="K37" s="38" t="str">
        <f t="shared" si="11"/>
        <v>#N/A</v>
      </c>
      <c r="L37" s="39"/>
    </row>
    <row r="38" outlineLevel="1">
      <c r="B38" s="40" t="s">
        <v>100</v>
      </c>
      <c r="J38" s="27"/>
      <c r="K38" s="27"/>
      <c r="L38" s="28"/>
    </row>
    <row r="39" outlineLevel="1">
      <c r="B39" s="37" t="b">
        <f>A24</f>
        <v>0</v>
      </c>
      <c r="C39" s="6" t="s">
        <v>101</v>
      </c>
      <c r="J39" s="27"/>
      <c r="K39" s="27"/>
      <c r="L39" s="28"/>
    </row>
    <row r="40" outlineLevel="1">
      <c r="B40" s="37" t="b">
        <f t="shared" ref="B40:B46" si="12">J40=K40</f>
        <v>0</v>
      </c>
      <c r="C40" s="10" t="s">
        <v>92</v>
      </c>
      <c r="D40" s="41" t="str">
        <f>B176</f>
        <v>Advanced Communication</v>
      </c>
      <c r="I40" s="30">
        <f t="shared" ref="I40:I46" si="13">MATCH(D40, $B$87:$B$1079, 0) + ROW($B$87) - 1</f>
        <v>176</v>
      </c>
      <c r="J40" s="27">
        <f t="shared" ref="J40:J46" si="14">INDIRECT("J"&amp;$I40)</f>
        <v>0</v>
      </c>
      <c r="K40" s="27">
        <f t="shared" ref="K40:K46" si="15">INDIRECT("K"&amp;$I40)</f>
        <v>80</v>
      </c>
      <c r="L40" s="28"/>
    </row>
    <row r="41" outlineLevel="1">
      <c r="B41" s="37" t="b">
        <f t="shared" si="12"/>
        <v>0</v>
      </c>
      <c r="C41" s="10" t="s">
        <v>92</v>
      </c>
      <c r="D41" s="41" t="str">
        <f>B186</f>
        <v>Advanced Leadership</v>
      </c>
      <c r="I41" s="30">
        <f t="shared" si="13"/>
        <v>186</v>
      </c>
      <c r="J41" s="27">
        <f t="shared" si="14"/>
        <v>0</v>
      </c>
      <c r="K41" s="27">
        <f t="shared" si="15"/>
        <v>70</v>
      </c>
      <c r="L41" s="28"/>
    </row>
    <row r="42" outlineLevel="1">
      <c r="B42" s="37" t="b">
        <f t="shared" si="12"/>
        <v>0</v>
      </c>
      <c r="C42" s="10" t="s">
        <v>92</v>
      </c>
      <c r="D42" s="41" t="str">
        <f>B195</f>
        <v>Advanced Product</v>
      </c>
      <c r="I42" s="30">
        <f t="shared" si="13"/>
        <v>195</v>
      </c>
      <c r="J42" s="27">
        <f t="shared" si="14"/>
        <v>0</v>
      </c>
      <c r="K42" s="27">
        <f t="shared" si="15"/>
        <v>30</v>
      </c>
      <c r="L42" s="28"/>
    </row>
    <row r="43" outlineLevel="1">
      <c r="B43" s="37" t="b">
        <f t="shared" si="12"/>
        <v>0</v>
      </c>
      <c r="C43" s="10" t="s">
        <v>92</v>
      </c>
      <c r="D43" s="41" t="str">
        <f>B200</f>
        <v>Advanced Implementation</v>
      </c>
      <c r="I43" s="30">
        <f t="shared" si="13"/>
        <v>200</v>
      </c>
      <c r="J43" s="27">
        <f t="shared" si="14"/>
        <v>0</v>
      </c>
      <c r="K43" s="27">
        <f t="shared" si="15"/>
        <v>70</v>
      </c>
      <c r="L43" s="28"/>
    </row>
    <row r="44" outlineLevel="1">
      <c r="B44" s="37" t="b">
        <f t="shared" si="12"/>
        <v>0</v>
      </c>
      <c r="C44" s="10" t="s">
        <v>92</v>
      </c>
      <c r="D44" s="41" t="str">
        <f>B209</f>
        <v>Advanced Design</v>
      </c>
      <c r="I44" s="30">
        <f t="shared" si="13"/>
        <v>209</v>
      </c>
      <c r="J44" s="27">
        <f t="shared" si="14"/>
        <v>0</v>
      </c>
      <c r="K44" s="27">
        <f t="shared" si="15"/>
        <v>80</v>
      </c>
      <c r="L44" s="28"/>
    </row>
    <row r="45" outlineLevel="1">
      <c r="B45" s="37" t="b">
        <f t="shared" si="12"/>
        <v>0</v>
      </c>
      <c r="C45" s="10" t="s">
        <v>92</v>
      </c>
      <c r="D45" s="41" t="str">
        <f>B219</f>
        <v>Advanced Operations</v>
      </c>
      <c r="I45" s="30">
        <f t="shared" si="13"/>
        <v>219</v>
      </c>
      <c r="J45" s="27">
        <f t="shared" si="14"/>
        <v>0</v>
      </c>
      <c r="K45" s="27">
        <f t="shared" si="15"/>
        <v>60</v>
      </c>
      <c r="L45" s="28"/>
    </row>
    <row r="46" outlineLevel="1">
      <c r="B46" s="37" t="str">
        <f t="shared" si="12"/>
        <v>#N/A</v>
      </c>
      <c r="C46" s="10" t="s">
        <v>102</v>
      </c>
      <c r="D46" s="7" t="s">
        <v>103</v>
      </c>
      <c r="I46" s="30" t="str">
        <f t="shared" si="13"/>
        <v>#N/A</v>
      </c>
      <c r="J46" s="27" t="str">
        <f t="shared" si="14"/>
        <v>#N/A</v>
      </c>
      <c r="K46" s="27" t="str">
        <f t="shared" si="15"/>
        <v>#N/A</v>
      </c>
      <c r="L46" s="28"/>
    </row>
    <row r="47" outlineLevel="1">
      <c r="B47" s="44" t="str">
        <f>J37/K37</f>
        <v>#N/A</v>
      </c>
      <c r="C47" s="7" t="s">
        <v>93</v>
      </c>
      <c r="J47" s="27"/>
      <c r="K47" s="27"/>
      <c r="L47" s="28"/>
    </row>
    <row r="48" outlineLevel="1">
      <c r="J48" s="27"/>
      <c r="K48" s="27"/>
      <c r="L48" s="28"/>
    </row>
    <row r="49">
      <c r="A49" s="37" t="str">
        <f>AND(A$37, B60&gt;=0.5)</f>
        <v>#N/A</v>
      </c>
      <c r="B49" s="7" t="s">
        <v>17</v>
      </c>
      <c r="E49" s="6" t="s">
        <v>104</v>
      </c>
      <c r="J49" s="27"/>
      <c r="K49" s="27"/>
      <c r="L49" s="28"/>
    </row>
    <row r="50">
      <c r="A50" s="37" t="str">
        <f>AND(B52:B59)</f>
        <v>#N/A</v>
      </c>
      <c r="B50" s="7" t="s">
        <v>18</v>
      </c>
      <c r="I50" s="3"/>
      <c r="J50" s="38" t="str">
        <f t="shared" ref="J50:K50" si="16">SUM(J53:J59)</f>
        <v>#N/A</v>
      </c>
      <c r="K50" s="38" t="str">
        <f t="shared" si="16"/>
        <v>#N/A</v>
      </c>
      <c r="L50" s="39"/>
    </row>
    <row r="51" outlineLevel="1">
      <c r="B51" s="40" t="s">
        <v>105</v>
      </c>
      <c r="J51" s="27"/>
      <c r="K51" s="27"/>
      <c r="L51" s="28"/>
    </row>
    <row r="52" outlineLevel="1">
      <c r="B52" s="37" t="str">
        <f>A37</f>
        <v>#N/A</v>
      </c>
      <c r="C52" s="6" t="s">
        <v>106</v>
      </c>
      <c r="J52" s="27"/>
      <c r="K52" s="27"/>
      <c r="L52" s="28"/>
    </row>
    <row r="53" outlineLevel="1">
      <c r="B53" s="37" t="b">
        <f t="shared" ref="B53:B59" si="17">J53=K53</f>
        <v>0</v>
      </c>
      <c r="C53" s="10" t="s">
        <v>92</v>
      </c>
      <c r="D53" s="45" t="str">
        <f>B229</f>
        <v>Team Leadership</v>
      </c>
      <c r="I53" s="30">
        <f t="shared" ref="I53:I59" si="18">MATCH(D53, $B$87:$B$1079, 0) + ROW($B$87) - 1</f>
        <v>229</v>
      </c>
      <c r="J53" s="27">
        <f t="shared" ref="J53:J59" si="19">INDIRECT("J"&amp;$I53)</f>
        <v>0</v>
      </c>
      <c r="K53" s="27">
        <f t="shared" ref="K53:K59" si="20">INDIRECT("K"&amp;$I53)</f>
        <v>80</v>
      </c>
      <c r="L53" s="28"/>
    </row>
    <row r="54" outlineLevel="1">
      <c r="B54" s="37" t="b">
        <f t="shared" si="17"/>
        <v>0</v>
      </c>
      <c r="C54" s="10" t="s">
        <v>92</v>
      </c>
      <c r="D54" s="41" t="str">
        <f>B239</f>
        <v>Interpersonal Leadership</v>
      </c>
      <c r="I54" s="30">
        <f t="shared" si="18"/>
        <v>239</v>
      </c>
      <c r="J54" s="27">
        <f t="shared" si="19"/>
        <v>0</v>
      </c>
      <c r="K54" s="27">
        <f t="shared" si="20"/>
        <v>40</v>
      </c>
      <c r="L54" s="28"/>
    </row>
    <row r="55" outlineLevel="1">
      <c r="B55" s="37" t="b">
        <f t="shared" si="17"/>
        <v>0</v>
      </c>
      <c r="C55" s="10" t="s">
        <v>92</v>
      </c>
      <c r="D55" s="41" t="str">
        <f>B245</f>
        <v>Product Leadership</v>
      </c>
      <c r="I55" s="30">
        <f t="shared" si="18"/>
        <v>245</v>
      </c>
      <c r="J55" s="27">
        <f t="shared" si="19"/>
        <v>0</v>
      </c>
      <c r="K55" s="27">
        <f t="shared" si="20"/>
        <v>30</v>
      </c>
      <c r="L55" s="28"/>
    </row>
    <row r="56" outlineLevel="1">
      <c r="B56" s="37" t="b">
        <f t="shared" si="17"/>
        <v>0</v>
      </c>
      <c r="C56" s="10" t="s">
        <v>92</v>
      </c>
      <c r="D56" s="41" t="str">
        <f>B250</f>
        <v>Design Leadership</v>
      </c>
      <c r="I56" s="30">
        <f t="shared" si="18"/>
        <v>250</v>
      </c>
      <c r="J56" s="27">
        <f t="shared" si="19"/>
        <v>0</v>
      </c>
      <c r="K56" s="27">
        <f t="shared" si="20"/>
        <v>50</v>
      </c>
      <c r="L56" s="28"/>
    </row>
    <row r="57" outlineLevel="1">
      <c r="B57" s="37" t="str">
        <f t="shared" si="17"/>
        <v>#N/A</v>
      </c>
      <c r="C57" s="10" t="s">
        <v>102</v>
      </c>
      <c r="D57" s="7" t="s">
        <v>107</v>
      </c>
      <c r="I57" s="30" t="str">
        <f t="shared" si="18"/>
        <v>#N/A</v>
      </c>
      <c r="J57" s="27" t="str">
        <f t="shared" si="19"/>
        <v>#N/A</v>
      </c>
      <c r="K57" s="27" t="str">
        <f t="shared" si="20"/>
        <v>#N/A</v>
      </c>
      <c r="L57" s="28"/>
    </row>
    <row r="58" outlineLevel="1">
      <c r="B58" s="37" t="str">
        <f t="shared" si="17"/>
        <v>#N/A</v>
      </c>
      <c r="C58" s="10" t="s">
        <v>102</v>
      </c>
      <c r="D58" s="7" t="s">
        <v>107</v>
      </c>
      <c r="I58" s="30" t="str">
        <f t="shared" si="18"/>
        <v>#N/A</v>
      </c>
      <c r="J58" s="27" t="str">
        <f t="shared" si="19"/>
        <v>#N/A</v>
      </c>
      <c r="K58" s="27" t="str">
        <f t="shared" si="20"/>
        <v>#N/A</v>
      </c>
      <c r="L58" s="28"/>
    </row>
    <row r="59" outlineLevel="1">
      <c r="B59" s="37" t="str">
        <f t="shared" si="17"/>
        <v>#N/A</v>
      </c>
      <c r="C59" s="10" t="s">
        <v>102</v>
      </c>
      <c r="D59" s="7" t="s">
        <v>107</v>
      </c>
      <c r="I59" s="30" t="str">
        <f t="shared" si="18"/>
        <v>#N/A</v>
      </c>
      <c r="J59" s="27" t="str">
        <f t="shared" si="19"/>
        <v>#N/A</v>
      </c>
      <c r="K59" s="27" t="str">
        <f t="shared" si="20"/>
        <v>#N/A</v>
      </c>
      <c r="L59" s="28"/>
    </row>
    <row r="60" outlineLevel="1">
      <c r="B60" s="42" t="str">
        <f>J50/K50</f>
        <v>#N/A</v>
      </c>
      <c r="C60" s="7" t="s">
        <v>93</v>
      </c>
      <c r="J60" s="27"/>
      <c r="K60" s="27"/>
      <c r="L60" s="28"/>
    </row>
    <row r="61" outlineLevel="1">
      <c r="J61" s="27"/>
      <c r="K61" s="27"/>
      <c r="L61" s="28"/>
    </row>
    <row r="62">
      <c r="J62" s="27"/>
      <c r="K62" s="27"/>
      <c r="L62" s="28"/>
    </row>
    <row r="63">
      <c r="A63" s="40" t="s">
        <v>108</v>
      </c>
      <c r="J63" s="27"/>
      <c r="K63" s="27"/>
      <c r="L63" s="28"/>
    </row>
    <row r="64">
      <c r="J64" s="27"/>
      <c r="K64" s="27"/>
      <c r="L64" s="28"/>
    </row>
    <row r="65">
      <c r="A65" s="46" t="s">
        <v>21</v>
      </c>
      <c r="J65" s="27"/>
      <c r="K65" s="27"/>
      <c r="L65" s="28"/>
    </row>
    <row r="66">
      <c r="A66" s="37" t="str">
        <f>AND(B68:B69)</f>
        <v>#N/A</v>
      </c>
      <c r="B66" s="7" t="s">
        <v>23</v>
      </c>
      <c r="J66" s="38">
        <f t="shared" ref="J66:K66" si="21">SUM(J69)</f>
        <v>0</v>
      </c>
      <c r="K66" s="38">
        <f t="shared" si="21"/>
        <v>0</v>
      </c>
      <c r="L66" s="28"/>
    </row>
    <row r="67" outlineLevel="1">
      <c r="B67" s="40" t="s">
        <v>109</v>
      </c>
      <c r="J67" s="27"/>
      <c r="K67" s="27"/>
      <c r="L67" s="28"/>
    </row>
    <row r="68" outlineLevel="1">
      <c r="B68" s="37" t="str">
        <f>A50</f>
        <v>#N/A</v>
      </c>
      <c r="C68" s="6" t="s">
        <v>110</v>
      </c>
      <c r="J68" s="27"/>
      <c r="K68" s="27"/>
      <c r="L68" s="28"/>
    </row>
    <row r="69" outlineLevel="1">
      <c r="B69" s="37" t="b">
        <f>J69=K69</f>
        <v>1</v>
      </c>
      <c r="C69" s="10" t="s">
        <v>92</v>
      </c>
      <c r="D69" s="7" t="str">
        <f>B260</f>
        <v>Department Leadership</v>
      </c>
      <c r="I69" s="30">
        <f>MATCH(D69, $B$87:$B$1079, 0) + ROW($B$87) - 1</f>
        <v>260</v>
      </c>
      <c r="J69" s="27">
        <f>INDIRECT("J"&amp;$I69)</f>
        <v>0</v>
      </c>
      <c r="K69" s="27">
        <f>INDIRECT("K"&amp;$I69)</f>
        <v>0</v>
      </c>
      <c r="L69" s="28"/>
    </row>
    <row r="70" outlineLevel="1">
      <c r="B70" s="42" t="str">
        <f>J66/K66</f>
        <v>#DIV/0!</v>
      </c>
      <c r="C70" s="7" t="s">
        <v>93</v>
      </c>
      <c r="J70" s="27"/>
      <c r="K70" s="27"/>
      <c r="L70" s="28"/>
    </row>
    <row r="71" outlineLevel="1">
      <c r="J71" s="27"/>
      <c r="K71" s="27"/>
      <c r="L71" s="28"/>
    </row>
    <row r="72">
      <c r="A72" s="37" t="s">
        <v>111</v>
      </c>
      <c r="B72" s="7" t="s">
        <v>25</v>
      </c>
      <c r="E72" s="6" t="s">
        <v>112</v>
      </c>
      <c r="J72" s="27"/>
      <c r="K72" s="27"/>
      <c r="L72" s="28"/>
    </row>
    <row r="73">
      <c r="A73" s="37" t="s">
        <v>111</v>
      </c>
      <c r="B73" s="7" t="s">
        <v>27</v>
      </c>
      <c r="E73" s="6" t="s">
        <v>113</v>
      </c>
      <c r="J73" s="27"/>
      <c r="K73" s="27"/>
      <c r="L73" s="28"/>
    </row>
    <row r="74">
      <c r="A74" s="6" t="s">
        <v>111</v>
      </c>
      <c r="B74" s="7" t="s">
        <v>29</v>
      </c>
      <c r="J74" s="27"/>
      <c r="K74" s="27"/>
      <c r="L74" s="28"/>
    </row>
    <row r="75">
      <c r="A75" s="6" t="s">
        <v>111</v>
      </c>
      <c r="B75" s="7" t="s">
        <v>31</v>
      </c>
      <c r="J75" s="27"/>
      <c r="K75" s="27"/>
      <c r="L75" s="28"/>
    </row>
    <row r="76">
      <c r="A76" s="6" t="s">
        <v>111</v>
      </c>
      <c r="B76" s="7" t="s">
        <v>33</v>
      </c>
      <c r="J76" s="27"/>
      <c r="K76" s="27"/>
      <c r="L76" s="28"/>
    </row>
    <row r="77">
      <c r="A77" s="46"/>
      <c r="J77" s="27"/>
      <c r="K77" s="27"/>
      <c r="L77" s="28"/>
    </row>
    <row r="78">
      <c r="A78" s="46" t="s">
        <v>20</v>
      </c>
      <c r="J78" s="27"/>
      <c r="K78" s="27"/>
      <c r="L78" s="28"/>
    </row>
    <row r="79">
      <c r="A79" s="6" t="s">
        <v>111</v>
      </c>
      <c r="B79" s="7" t="s">
        <v>114</v>
      </c>
      <c r="J79" s="27"/>
      <c r="K79" s="27"/>
      <c r="L79" s="28"/>
    </row>
    <row r="80">
      <c r="A80" s="6" t="s">
        <v>111</v>
      </c>
      <c r="B80" s="7" t="s">
        <v>24</v>
      </c>
      <c r="J80" s="27"/>
      <c r="K80" s="27"/>
      <c r="L80" s="28"/>
    </row>
    <row r="81">
      <c r="A81" s="6" t="s">
        <v>111</v>
      </c>
      <c r="B81" s="7" t="s">
        <v>26</v>
      </c>
      <c r="J81" s="27"/>
      <c r="K81" s="27"/>
      <c r="L81" s="28"/>
    </row>
    <row r="82">
      <c r="A82" s="6" t="s">
        <v>111</v>
      </c>
      <c r="B82" s="7" t="s">
        <v>115</v>
      </c>
      <c r="J82" s="27"/>
      <c r="K82" s="27"/>
      <c r="L82" s="28"/>
    </row>
    <row r="83">
      <c r="A83" s="6" t="s">
        <v>111</v>
      </c>
      <c r="B83" s="7" t="s">
        <v>30</v>
      </c>
      <c r="J83" s="27"/>
      <c r="K83" s="27"/>
      <c r="L83" s="28"/>
    </row>
    <row r="84">
      <c r="A84" s="6" t="s">
        <v>111</v>
      </c>
      <c r="B84" s="7" t="s">
        <v>32</v>
      </c>
      <c r="J84" s="27"/>
      <c r="K84" s="27"/>
      <c r="L84" s="28"/>
    </row>
    <row r="85">
      <c r="J85" s="27"/>
      <c r="K85" s="27"/>
      <c r="L85" s="28"/>
    </row>
    <row r="86">
      <c r="J86" s="27"/>
      <c r="K86" s="27"/>
      <c r="L86" s="28"/>
    </row>
    <row r="87">
      <c r="A87" s="29" t="s">
        <v>116</v>
      </c>
      <c r="F87" s="9" t="s">
        <v>117</v>
      </c>
      <c r="G87" s="9" t="s">
        <v>118</v>
      </c>
      <c r="H87" s="9" t="s">
        <v>119</v>
      </c>
      <c r="J87" s="27"/>
      <c r="K87" s="27"/>
      <c r="L87" s="28"/>
    </row>
    <row r="88">
      <c r="A88" s="46"/>
      <c r="J88" s="27"/>
      <c r="K88" s="27"/>
      <c r="L88" s="28"/>
    </row>
    <row r="89">
      <c r="A89" s="46" t="s">
        <v>120</v>
      </c>
      <c r="J89" s="27"/>
      <c r="K89" s="27"/>
      <c r="L89" s="28"/>
    </row>
    <row r="90">
      <c r="A90" s="47" t="b">
        <f>$J90=$K90</f>
        <v>1</v>
      </c>
      <c r="B90" s="45" t="s">
        <v>121</v>
      </c>
      <c r="I90" s="3"/>
      <c r="J90" s="38">
        <f t="shared" ref="J90:K90" si="22">SUM(J$91:J$105)</f>
        <v>140</v>
      </c>
      <c r="K90" s="38">
        <f t="shared" si="22"/>
        <v>140</v>
      </c>
      <c r="L90" s="39"/>
    </row>
    <row r="91" outlineLevel="1">
      <c r="B91" s="47" t="b">
        <f t="shared" ref="B91:B104" si="23">$J91=$K91</f>
        <v>1</v>
      </c>
      <c r="C91" s="48" t="s">
        <v>122</v>
      </c>
      <c r="F91" s="48" t="s">
        <v>45</v>
      </c>
      <c r="G91" s="49"/>
      <c r="H91" s="49"/>
      <c r="I91" s="37"/>
      <c r="J91" s="50">
        <f>IF(OR($F91="Fluent", $F91="Assumed"), $L91, 0)</f>
        <v>10</v>
      </c>
      <c r="K91" s="50">
        <f t="shared" ref="K91:K104" si="24">IF($F91="Waived", 0, $L91)</f>
        <v>10</v>
      </c>
      <c r="L91" s="51">
        <v>10.0</v>
      </c>
    </row>
    <row r="92" outlineLevel="1">
      <c r="B92" s="47" t="b">
        <f t="shared" si="23"/>
        <v>1</v>
      </c>
      <c r="C92" s="48" t="s">
        <v>123</v>
      </c>
      <c r="F92" s="48" t="s">
        <v>45</v>
      </c>
      <c r="G92" s="49"/>
      <c r="H92" s="49"/>
      <c r="I92" s="37"/>
      <c r="J92" s="50">
        <f t="shared" ref="J92:J104" si="25">IF(OR($F92="Fluent", $F92="Grandfathered"), $L92, 0)</f>
        <v>10</v>
      </c>
      <c r="K92" s="50">
        <f t="shared" si="24"/>
        <v>10</v>
      </c>
      <c r="L92" s="51">
        <v>10.0</v>
      </c>
    </row>
    <row r="93" outlineLevel="1">
      <c r="B93" s="47" t="b">
        <f t="shared" si="23"/>
        <v>1</v>
      </c>
      <c r="C93" s="48" t="s">
        <v>124</v>
      </c>
      <c r="F93" s="48" t="s">
        <v>45</v>
      </c>
      <c r="G93" s="49"/>
      <c r="H93" s="49"/>
      <c r="I93" s="37"/>
      <c r="J93" s="50">
        <f t="shared" si="25"/>
        <v>10</v>
      </c>
      <c r="K93" s="50">
        <f t="shared" si="24"/>
        <v>10</v>
      </c>
      <c r="L93" s="51">
        <v>10.0</v>
      </c>
    </row>
    <row r="94" outlineLevel="1">
      <c r="B94" s="47" t="b">
        <f t="shared" si="23"/>
        <v>1</v>
      </c>
      <c r="C94" s="48" t="s">
        <v>125</v>
      </c>
      <c r="F94" s="48" t="s">
        <v>45</v>
      </c>
      <c r="G94" s="49"/>
      <c r="H94" s="49"/>
      <c r="I94" s="37"/>
      <c r="J94" s="50">
        <f t="shared" si="25"/>
        <v>10</v>
      </c>
      <c r="K94" s="50">
        <f t="shared" si="24"/>
        <v>10</v>
      </c>
      <c r="L94" s="51">
        <v>10.0</v>
      </c>
    </row>
    <row r="95" outlineLevel="1">
      <c r="B95" s="47" t="b">
        <f t="shared" si="23"/>
        <v>1</v>
      </c>
      <c r="C95" s="48" t="s">
        <v>126</v>
      </c>
      <c r="F95" s="48" t="s">
        <v>45</v>
      </c>
      <c r="G95" s="49"/>
      <c r="H95" s="49"/>
      <c r="I95" s="37"/>
      <c r="J95" s="50">
        <f t="shared" si="25"/>
        <v>10</v>
      </c>
      <c r="K95" s="50">
        <f t="shared" si="24"/>
        <v>10</v>
      </c>
      <c r="L95" s="51">
        <v>10.0</v>
      </c>
    </row>
    <row r="96" outlineLevel="1">
      <c r="B96" s="47" t="b">
        <f t="shared" si="23"/>
        <v>1</v>
      </c>
      <c r="C96" s="48" t="s">
        <v>127</v>
      </c>
      <c r="F96" s="48" t="s">
        <v>45</v>
      </c>
      <c r="G96" s="49"/>
      <c r="H96" s="49"/>
      <c r="I96" s="37"/>
      <c r="J96" s="50">
        <f t="shared" si="25"/>
        <v>10</v>
      </c>
      <c r="K96" s="50">
        <f t="shared" si="24"/>
        <v>10</v>
      </c>
      <c r="L96" s="51">
        <v>10.0</v>
      </c>
    </row>
    <row r="97" outlineLevel="1">
      <c r="B97" s="47" t="b">
        <f t="shared" si="23"/>
        <v>1</v>
      </c>
      <c r="C97" s="48" t="s">
        <v>128</v>
      </c>
      <c r="F97" s="48" t="s">
        <v>45</v>
      </c>
      <c r="G97" s="49"/>
      <c r="H97" s="49"/>
      <c r="I97" s="37"/>
      <c r="J97" s="50">
        <f t="shared" si="25"/>
        <v>10</v>
      </c>
      <c r="K97" s="50">
        <f t="shared" si="24"/>
        <v>10</v>
      </c>
      <c r="L97" s="51">
        <v>10.0</v>
      </c>
    </row>
    <row r="98" outlineLevel="1">
      <c r="B98" s="47" t="b">
        <f t="shared" si="23"/>
        <v>1</v>
      </c>
      <c r="C98" s="48" t="s">
        <v>129</v>
      </c>
      <c r="F98" s="48" t="s">
        <v>45</v>
      </c>
      <c r="G98" s="49"/>
      <c r="H98" s="49"/>
      <c r="I98" s="37"/>
      <c r="J98" s="50">
        <f t="shared" si="25"/>
        <v>10</v>
      </c>
      <c r="K98" s="50">
        <f t="shared" si="24"/>
        <v>10</v>
      </c>
      <c r="L98" s="51">
        <v>10.0</v>
      </c>
    </row>
    <row r="99" outlineLevel="1">
      <c r="B99" s="47" t="b">
        <f t="shared" si="23"/>
        <v>1</v>
      </c>
      <c r="C99" s="48" t="s">
        <v>130</v>
      </c>
      <c r="F99" s="48" t="s">
        <v>45</v>
      </c>
      <c r="G99" s="49"/>
      <c r="H99" s="49"/>
      <c r="I99" s="37"/>
      <c r="J99" s="50">
        <f t="shared" si="25"/>
        <v>10</v>
      </c>
      <c r="K99" s="50">
        <f t="shared" si="24"/>
        <v>10</v>
      </c>
      <c r="L99" s="51">
        <v>10.0</v>
      </c>
    </row>
    <row r="100" outlineLevel="1">
      <c r="B100" s="47" t="b">
        <f t="shared" si="23"/>
        <v>1</v>
      </c>
      <c r="C100" s="48" t="s">
        <v>131</v>
      </c>
      <c r="F100" s="48" t="s">
        <v>45</v>
      </c>
      <c r="G100" s="49"/>
      <c r="H100" s="49"/>
      <c r="I100" s="37"/>
      <c r="J100" s="50">
        <f t="shared" si="25"/>
        <v>10</v>
      </c>
      <c r="K100" s="50">
        <f t="shared" si="24"/>
        <v>10</v>
      </c>
      <c r="L100" s="51">
        <v>10.0</v>
      </c>
    </row>
    <row r="101" outlineLevel="1">
      <c r="B101" s="47" t="b">
        <f t="shared" si="23"/>
        <v>1</v>
      </c>
      <c r="C101" s="48" t="s">
        <v>132</v>
      </c>
      <c r="F101" s="48" t="s">
        <v>45</v>
      </c>
      <c r="G101" s="49"/>
      <c r="H101" s="49"/>
      <c r="I101" s="37"/>
      <c r="J101" s="50">
        <f t="shared" si="25"/>
        <v>10</v>
      </c>
      <c r="K101" s="50">
        <f t="shared" si="24"/>
        <v>10</v>
      </c>
      <c r="L101" s="51">
        <v>10.0</v>
      </c>
    </row>
    <row r="102" outlineLevel="1">
      <c r="B102" s="47" t="b">
        <f t="shared" si="23"/>
        <v>1</v>
      </c>
      <c r="C102" s="52" t="s">
        <v>133</v>
      </c>
      <c r="F102" s="48" t="s">
        <v>45</v>
      </c>
      <c r="G102" s="49"/>
      <c r="H102" s="49"/>
      <c r="I102" s="37"/>
      <c r="J102" s="50">
        <f t="shared" si="25"/>
        <v>10</v>
      </c>
      <c r="K102" s="50">
        <f t="shared" si="24"/>
        <v>10</v>
      </c>
      <c r="L102" s="51">
        <v>10.0</v>
      </c>
    </row>
    <row r="103" outlineLevel="1">
      <c r="B103" s="47" t="b">
        <f t="shared" si="23"/>
        <v>1</v>
      </c>
      <c r="C103" s="52" t="s">
        <v>134</v>
      </c>
      <c r="F103" s="48" t="s">
        <v>45</v>
      </c>
      <c r="G103" s="49"/>
      <c r="H103" s="49"/>
      <c r="I103" s="37"/>
      <c r="J103" s="50">
        <f t="shared" si="25"/>
        <v>10</v>
      </c>
      <c r="K103" s="50">
        <f t="shared" si="24"/>
        <v>10</v>
      </c>
      <c r="L103" s="51">
        <v>10.0</v>
      </c>
    </row>
    <row r="104" outlineLevel="1">
      <c r="B104" s="47" t="b">
        <f t="shared" si="23"/>
        <v>1</v>
      </c>
      <c r="C104" s="52" t="s">
        <v>135</v>
      </c>
      <c r="F104" s="48" t="s">
        <v>45</v>
      </c>
      <c r="G104" s="49"/>
      <c r="H104" s="49"/>
      <c r="I104" s="37"/>
      <c r="J104" s="50">
        <f t="shared" si="25"/>
        <v>10</v>
      </c>
      <c r="K104" s="50">
        <f t="shared" si="24"/>
        <v>10</v>
      </c>
      <c r="L104" s="51">
        <v>10.0</v>
      </c>
    </row>
    <row r="105" outlineLevel="1">
      <c r="B105" s="53"/>
      <c r="C105" s="53"/>
      <c r="D105" s="53"/>
      <c r="E105" s="53"/>
      <c r="F105" s="53"/>
      <c r="G105" s="53"/>
      <c r="H105" s="53"/>
      <c r="J105" s="27"/>
      <c r="K105" s="27"/>
      <c r="L105" s="28"/>
    </row>
    <row r="106">
      <c r="A106" s="47"/>
      <c r="B106" s="54"/>
      <c r="C106" s="54"/>
      <c r="D106" s="54"/>
      <c r="E106" s="53"/>
      <c r="F106" s="53"/>
      <c r="G106" s="53"/>
      <c r="H106" s="53"/>
      <c r="I106" s="3"/>
      <c r="J106" s="38"/>
      <c r="K106" s="38"/>
      <c r="L106" s="39"/>
    </row>
    <row r="107">
      <c r="A107" s="46" t="s">
        <v>64</v>
      </c>
      <c r="B107" s="54"/>
      <c r="C107" s="54"/>
      <c r="D107" s="54"/>
      <c r="E107" s="53"/>
      <c r="F107" s="53"/>
      <c r="G107" s="53"/>
      <c r="H107" s="53"/>
      <c r="I107" s="3"/>
      <c r="J107" s="38"/>
      <c r="K107" s="38"/>
      <c r="L107" s="39"/>
    </row>
    <row r="108">
      <c r="A108" s="47" t="b">
        <f>$J108=$K108</f>
        <v>1</v>
      </c>
      <c r="B108" s="55" t="s">
        <v>136</v>
      </c>
      <c r="E108" s="53"/>
      <c r="F108" s="53"/>
      <c r="G108" s="53"/>
      <c r="H108" s="53"/>
      <c r="I108" s="3"/>
      <c r="J108" s="38">
        <f t="shared" ref="J108:K108" si="26">SUM(J$109:J$113)</f>
        <v>40</v>
      </c>
      <c r="K108" s="38">
        <f t="shared" si="26"/>
        <v>40</v>
      </c>
      <c r="L108" s="39"/>
    </row>
    <row r="109" outlineLevel="1">
      <c r="B109" s="47" t="b">
        <f t="shared" ref="B109:B112" si="27">$J109=$K109</f>
        <v>1</v>
      </c>
      <c r="C109" s="48" t="s">
        <v>137</v>
      </c>
      <c r="F109" s="48" t="s">
        <v>45</v>
      </c>
      <c r="G109" s="49"/>
      <c r="H109" s="49"/>
      <c r="I109" s="37"/>
      <c r="J109" s="50">
        <f t="shared" ref="J109:J112" si="28">IF(OR($F109="Fluent", $F109="Assumed"), $L109, 0)</f>
        <v>10</v>
      </c>
      <c r="K109" s="50">
        <f t="shared" ref="K109:K112" si="29">IF($F109="Waived", 0, $L109)</f>
        <v>10</v>
      </c>
      <c r="L109" s="51">
        <v>10.0</v>
      </c>
    </row>
    <row r="110" outlineLevel="1">
      <c r="B110" s="47" t="b">
        <f t="shared" si="27"/>
        <v>1</v>
      </c>
      <c r="C110" s="48" t="s">
        <v>138</v>
      </c>
      <c r="F110" s="48" t="s">
        <v>45</v>
      </c>
      <c r="G110" s="49"/>
      <c r="H110" s="49"/>
      <c r="I110" s="37"/>
      <c r="J110" s="50">
        <f t="shared" si="28"/>
        <v>10</v>
      </c>
      <c r="K110" s="50">
        <f t="shared" si="29"/>
        <v>10</v>
      </c>
      <c r="L110" s="51">
        <v>10.0</v>
      </c>
    </row>
    <row r="111" outlineLevel="1">
      <c r="B111" s="47" t="b">
        <f t="shared" si="27"/>
        <v>1</v>
      </c>
      <c r="C111" s="48" t="s">
        <v>139</v>
      </c>
      <c r="F111" s="48" t="s">
        <v>52</v>
      </c>
      <c r="G111" s="49"/>
      <c r="H111" s="49"/>
      <c r="I111" s="37"/>
      <c r="J111" s="50">
        <f t="shared" si="28"/>
        <v>10</v>
      </c>
      <c r="K111" s="50">
        <f t="shared" si="29"/>
        <v>10</v>
      </c>
      <c r="L111" s="51">
        <v>10.0</v>
      </c>
    </row>
    <row r="112" outlineLevel="1">
      <c r="A112" s="56"/>
      <c r="B112" s="47" t="b">
        <f t="shared" si="27"/>
        <v>1</v>
      </c>
      <c r="C112" s="52" t="s">
        <v>140</v>
      </c>
      <c r="F112" s="48" t="s">
        <v>45</v>
      </c>
      <c r="G112" s="57"/>
      <c r="H112" s="57"/>
      <c r="I112" s="37"/>
      <c r="J112" s="50">
        <f t="shared" si="28"/>
        <v>10</v>
      </c>
      <c r="K112" s="50">
        <f t="shared" si="29"/>
        <v>10</v>
      </c>
      <c r="L112" s="51">
        <v>10.0</v>
      </c>
      <c r="M112" s="56"/>
      <c r="N112" s="56"/>
      <c r="O112" s="56"/>
      <c r="P112" s="56"/>
      <c r="Q112" s="56"/>
      <c r="R112" s="56"/>
      <c r="S112" s="56"/>
      <c r="T112" s="56"/>
      <c r="U112" s="56"/>
      <c r="V112" s="56"/>
      <c r="W112" s="56"/>
      <c r="X112" s="56"/>
      <c r="Y112" s="56"/>
      <c r="Z112" s="56"/>
      <c r="AA112" s="56"/>
      <c r="AB112" s="56"/>
    </row>
    <row r="113" outlineLevel="1">
      <c r="B113" s="53"/>
      <c r="C113" s="53"/>
      <c r="D113" s="53"/>
      <c r="E113" s="53"/>
      <c r="F113" s="53"/>
      <c r="G113" s="53"/>
      <c r="H113" s="53"/>
      <c r="J113" s="27"/>
      <c r="K113" s="27"/>
      <c r="L113" s="28"/>
    </row>
    <row r="114">
      <c r="A114" s="46"/>
      <c r="B114" s="53"/>
      <c r="C114" s="53"/>
      <c r="D114" s="53"/>
      <c r="E114" s="53"/>
      <c r="F114" s="53"/>
      <c r="G114" s="53"/>
      <c r="H114" s="53"/>
      <c r="J114" s="27"/>
      <c r="K114" s="27"/>
      <c r="L114" s="28"/>
    </row>
    <row r="115">
      <c r="A115" s="46" t="s">
        <v>67</v>
      </c>
      <c r="B115" s="53"/>
      <c r="C115" s="53"/>
      <c r="D115" s="53"/>
      <c r="E115" s="53"/>
      <c r="F115" s="53"/>
      <c r="G115" s="53"/>
      <c r="H115" s="53"/>
      <c r="J115" s="27"/>
      <c r="K115" s="27"/>
      <c r="L115" s="28"/>
    </row>
    <row r="116">
      <c r="A116" s="47" t="b">
        <f>$J116=$K116</f>
        <v>0</v>
      </c>
      <c r="B116" s="55" t="s">
        <v>141</v>
      </c>
      <c r="F116" s="53"/>
      <c r="G116" s="53"/>
      <c r="H116" s="53"/>
      <c r="I116" s="3"/>
      <c r="J116" s="38">
        <f t="shared" ref="J116:K116" si="30">SUM(J$117:J$124)</f>
        <v>60</v>
      </c>
      <c r="K116" s="38">
        <f t="shared" si="30"/>
        <v>70</v>
      </c>
      <c r="L116" s="39"/>
    </row>
    <row r="117" outlineLevel="1">
      <c r="B117" s="47" t="b">
        <f t="shared" ref="B117:B123" si="31">$J117=$K117</f>
        <v>1</v>
      </c>
      <c r="C117" s="48" t="s">
        <v>142</v>
      </c>
      <c r="F117" s="48" t="s">
        <v>45</v>
      </c>
      <c r="G117" s="49"/>
      <c r="H117" s="49"/>
      <c r="I117" s="37"/>
      <c r="J117" s="50">
        <f>IF(OR($F117="Fluent", $F117="Assumed"), $L117, 0)</f>
        <v>10</v>
      </c>
      <c r="K117" s="50">
        <f t="shared" ref="K117:K123" si="32">IF($F117="Waived", 0, $L117)</f>
        <v>10</v>
      </c>
      <c r="L117" s="51">
        <v>10.0</v>
      </c>
    </row>
    <row r="118" outlineLevel="1">
      <c r="B118" s="47" t="b">
        <f t="shared" si="31"/>
        <v>0</v>
      </c>
      <c r="C118" s="48" t="s">
        <v>143</v>
      </c>
      <c r="F118" s="48" t="s">
        <v>43</v>
      </c>
      <c r="G118" s="58" t="s">
        <v>144</v>
      </c>
      <c r="H118" s="58" t="s">
        <v>145</v>
      </c>
      <c r="I118" s="37"/>
      <c r="J118" s="50">
        <f t="shared" ref="J118:J123" si="33">IF(OR($F118="Fluent", $F118="Grandfathered"), $L118, 0)</f>
        <v>0</v>
      </c>
      <c r="K118" s="50">
        <f t="shared" si="32"/>
        <v>10</v>
      </c>
      <c r="L118" s="51">
        <v>10.0</v>
      </c>
    </row>
    <row r="119" outlineLevel="1">
      <c r="B119" s="47" t="b">
        <f t="shared" si="31"/>
        <v>1</v>
      </c>
      <c r="C119" s="48" t="s">
        <v>146</v>
      </c>
      <c r="F119" s="48" t="s">
        <v>45</v>
      </c>
      <c r="G119" s="49"/>
      <c r="H119" s="49"/>
      <c r="I119" s="37"/>
      <c r="J119" s="50">
        <f t="shared" si="33"/>
        <v>10</v>
      </c>
      <c r="K119" s="50">
        <f t="shared" si="32"/>
        <v>10</v>
      </c>
      <c r="L119" s="51">
        <v>10.0</v>
      </c>
    </row>
    <row r="120" outlineLevel="1">
      <c r="B120" s="47" t="b">
        <f t="shared" si="31"/>
        <v>1</v>
      </c>
      <c r="C120" s="48" t="s">
        <v>147</v>
      </c>
      <c r="F120" s="48" t="s">
        <v>45</v>
      </c>
      <c r="G120" s="49"/>
      <c r="H120" s="49"/>
      <c r="I120" s="37"/>
      <c r="J120" s="50">
        <f t="shared" si="33"/>
        <v>10</v>
      </c>
      <c r="K120" s="50">
        <f t="shared" si="32"/>
        <v>10</v>
      </c>
      <c r="L120" s="51">
        <v>10.0</v>
      </c>
    </row>
    <row r="121" outlineLevel="1">
      <c r="B121" s="47" t="b">
        <f t="shared" si="31"/>
        <v>1</v>
      </c>
      <c r="C121" s="48" t="s">
        <v>148</v>
      </c>
      <c r="F121" s="48" t="s">
        <v>45</v>
      </c>
      <c r="G121" s="49"/>
      <c r="H121" s="49"/>
      <c r="I121" s="37"/>
      <c r="J121" s="50">
        <f t="shared" si="33"/>
        <v>10</v>
      </c>
      <c r="K121" s="50">
        <f t="shared" si="32"/>
        <v>10</v>
      </c>
      <c r="L121" s="51">
        <v>10.0</v>
      </c>
    </row>
    <row r="122" outlineLevel="1">
      <c r="B122" s="47" t="b">
        <f t="shared" si="31"/>
        <v>1</v>
      </c>
      <c r="C122" s="48" t="s">
        <v>149</v>
      </c>
      <c r="F122" s="48" t="s">
        <v>45</v>
      </c>
      <c r="G122" s="49"/>
      <c r="H122" s="49"/>
      <c r="I122" s="37"/>
      <c r="J122" s="50">
        <f t="shared" si="33"/>
        <v>10</v>
      </c>
      <c r="K122" s="50">
        <f t="shared" si="32"/>
        <v>10</v>
      </c>
      <c r="L122" s="51">
        <v>10.0</v>
      </c>
    </row>
    <row r="123" outlineLevel="1">
      <c r="B123" s="47" t="b">
        <f t="shared" si="31"/>
        <v>1</v>
      </c>
      <c r="C123" s="48" t="s">
        <v>150</v>
      </c>
      <c r="F123" s="48" t="s">
        <v>45</v>
      </c>
      <c r="G123" s="49"/>
      <c r="H123" s="49"/>
      <c r="I123" s="37"/>
      <c r="J123" s="50">
        <f t="shared" si="33"/>
        <v>10</v>
      </c>
      <c r="K123" s="50">
        <f t="shared" si="32"/>
        <v>10</v>
      </c>
      <c r="L123" s="51">
        <v>10.0</v>
      </c>
    </row>
    <row r="124" outlineLevel="1">
      <c r="B124" s="53"/>
      <c r="C124" s="53"/>
      <c r="F124" s="53"/>
      <c r="G124" s="53"/>
      <c r="H124" s="53"/>
      <c r="J124" s="27"/>
      <c r="K124" s="27"/>
      <c r="L124" s="28"/>
    </row>
    <row r="125">
      <c r="A125" s="47" t="b">
        <f>$J125=$K125</f>
        <v>1</v>
      </c>
      <c r="B125" s="55" t="s">
        <v>151</v>
      </c>
      <c r="F125" s="53"/>
      <c r="G125" s="53"/>
      <c r="H125" s="53"/>
      <c r="I125" s="3"/>
      <c r="J125" s="38">
        <f t="shared" ref="J125:K125" si="34">SUM(J$126:J$130)</f>
        <v>30</v>
      </c>
      <c r="K125" s="38">
        <f t="shared" si="34"/>
        <v>30</v>
      </c>
      <c r="L125" s="39"/>
    </row>
    <row r="126" outlineLevel="1">
      <c r="B126" s="47" t="b">
        <f t="shared" ref="B126:B129" si="35">$J126=$K126</f>
        <v>1</v>
      </c>
      <c r="C126" s="48" t="s">
        <v>152</v>
      </c>
      <c r="F126" s="48" t="s">
        <v>45</v>
      </c>
      <c r="G126" s="49"/>
      <c r="H126" s="49"/>
      <c r="I126" s="37"/>
      <c r="J126" s="50">
        <f>IF(OR($F126="Fluent", $F126="Assumed"), $L126, 0)</f>
        <v>10</v>
      </c>
      <c r="K126" s="50">
        <f t="shared" ref="K126:K129" si="36">IF($F126="Waived", 0, $L126)</f>
        <v>10</v>
      </c>
      <c r="L126" s="51">
        <v>10.0</v>
      </c>
    </row>
    <row r="127" outlineLevel="1">
      <c r="B127" s="47" t="b">
        <f t="shared" si="35"/>
        <v>1</v>
      </c>
      <c r="C127" s="48" t="s">
        <v>153</v>
      </c>
      <c r="F127" s="48" t="s">
        <v>50</v>
      </c>
      <c r="G127" s="58" t="s">
        <v>154</v>
      </c>
      <c r="H127" s="49"/>
      <c r="I127" s="37"/>
      <c r="J127" s="50">
        <f t="shared" ref="J127:J129" si="37">IF(OR($F127="Fluent", $F127="Grandfathered"), $L127, 0)</f>
        <v>0</v>
      </c>
      <c r="K127" s="50">
        <f t="shared" si="36"/>
        <v>0</v>
      </c>
      <c r="L127" s="51">
        <v>10.0</v>
      </c>
    </row>
    <row r="128" outlineLevel="1">
      <c r="B128" s="47" t="b">
        <f t="shared" si="35"/>
        <v>1</v>
      </c>
      <c r="C128" s="48" t="s">
        <v>155</v>
      </c>
      <c r="F128" s="48" t="s">
        <v>45</v>
      </c>
      <c r="G128" s="49"/>
      <c r="H128" s="49"/>
      <c r="I128" s="37"/>
      <c r="J128" s="50">
        <f t="shared" si="37"/>
        <v>10</v>
      </c>
      <c r="K128" s="50">
        <f t="shared" si="36"/>
        <v>10</v>
      </c>
      <c r="L128" s="51">
        <v>10.0</v>
      </c>
    </row>
    <row r="129" outlineLevel="1">
      <c r="B129" s="47" t="b">
        <f t="shared" si="35"/>
        <v>1</v>
      </c>
      <c r="C129" s="48" t="s">
        <v>156</v>
      </c>
      <c r="F129" s="48" t="s">
        <v>45</v>
      </c>
      <c r="G129" s="49"/>
      <c r="H129" s="49"/>
      <c r="I129" s="37"/>
      <c r="J129" s="50">
        <f t="shared" si="37"/>
        <v>10</v>
      </c>
      <c r="K129" s="50">
        <f t="shared" si="36"/>
        <v>10</v>
      </c>
      <c r="L129" s="51">
        <v>10.0</v>
      </c>
    </row>
    <row r="130" outlineLevel="1">
      <c r="B130" s="47"/>
      <c r="C130" s="48"/>
      <c r="F130" s="49"/>
      <c r="G130" s="49"/>
      <c r="H130" s="49"/>
      <c r="I130" s="37"/>
      <c r="J130" s="50"/>
      <c r="K130" s="50"/>
      <c r="L130" s="51"/>
    </row>
    <row r="131">
      <c r="A131" s="47" t="b">
        <f>$J131=$K131</f>
        <v>1</v>
      </c>
      <c r="B131" s="55" t="s">
        <v>157</v>
      </c>
      <c r="F131" s="53"/>
      <c r="G131" s="53"/>
      <c r="H131" s="53"/>
      <c r="I131" s="3"/>
      <c r="J131" s="38">
        <f t="shared" ref="J131:K131" si="38">SUM(J$132:J$135)</f>
        <v>30</v>
      </c>
      <c r="K131" s="38">
        <f t="shared" si="38"/>
        <v>30</v>
      </c>
      <c r="L131" s="39"/>
    </row>
    <row r="132" outlineLevel="1">
      <c r="B132" s="47" t="b">
        <f t="shared" ref="B132:B134" si="39">$J132=$K132</f>
        <v>1</v>
      </c>
      <c r="C132" s="48" t="s">
        <v>158</v>
      </c>
      <c r="F132" s="48" t="s">
        <v>45</v>
      </c>
      <c r="G132" s="49"/>
      <c r="H132" s="49"/>
      <c r="I132" s="37"/>
      <c r="J132" s="50">
        <f>IF(OR($F132="Fluent", $F132="Assumed"), $L132, 0)</f>
        <v>10</v>
      </c>
      <c r="K132" s="50">
        <f t="shared" ref="K132:K134" si="40">IF($F132="Waived", 0, $L132)</f>
        <v>10</v>
      </c>
      <c r="L132" s="51">
        <v>10.0</v>
      </c>
    </row>
    <row r="133" outlineLevel="1">
      <c r="B133" s="47" t="b">
        <f t="shared" si="39"/>
        <v>1</v>
      </c>
      <c r="C133" s="48" t="s">
        <v>159</v>
      </c>
      <c r="F133" s="48" t="s">
        <v>45</v>
      </c>
      <c r="G133" s="49"/>
      <c r="H133" s="49"/>
      <c r="I133" s="37"/>
      <c r="J133" s="50">
        <f t="shared" ref="J133:J134" si="41">IF(OR($F133="Fluent", $F133="Grandfathered"), $L133, 0)</f>
        <v>10</v>
      </c>
      <c r="K133" s="50">
        <f t="shared" si="40"/>
        <v>10</v>
      </c>
      <c r="L133" s="51">
        <v>10.0</v>
      </c>
    </row>
    <row r="134" outlineLevel="1">
      <c r="B134" s="47" t="b">
        <f t="shared" si="39"/>
        <v>1</v>
      </c>
      <c r="C134" s="48" t="s">
        <v>160</v>
      </c>
      <c r="F134" s="48" t="s">
        <v>45</v>
      </c>
      <c r="G134" s="49"/>
      <c r="H134" s="49"/>
      <c r="I134" s="37"/>
      <c r="J134" s="50">
        <f t="shared" si="41"/>
        <v>10</v>
      </c>
      <c r="K134" s="50">
        <f t="shared" si="40"/>
        <v>10</v>
      </c>
      <c r="L134" s="51">
        <v>10.0</v>
      </c>
    </row>
    <row r="135" outlineLevel="1">
      <c r="B135" s="53"/>
      <c r="C135" s="53"/>
      <c r="F135" s="53"/>
      <c r="G135" s="53"/>
      <c r="H135" s="53"/>
      <c r="J135" s="27"/>
      <c r="K135" s="27"/>
      <c r="L135" s="28"/>
    </row>
    <row r="136">
      <c r="A136" s="47" t="b">
        <f>$J136=$K136</f>
        <v>0</v>
      </c>
      <c r="B136" s="55" t="s">
        <v>161</v>
      </c>
      <c r="F136" s="53"/>
      <c r="G136" s="53"/>
      <c r="H136" s="53"/>
      <c r="I136" s="3"/>
      <c r="J136" s="38">
        <f t="shared" ref="J136:K136" si="42">SUM(J$137:J$152)</f>
        <v>140</v>
      </c>
      <c r="K136" s="38">
        <f t="shared" si="42"/>
        <v>150</v>
      </c>
      <c r="L136" s="39"/>
    </row>
    <row r="137" outlineLevel="1">
      <c r="B137" s="47" t="b">
        <f t="shared" ref="B137:B151" si="43">$J137=$K137</f>
        <v>1</v>
      </c>
      <c r="C137" s="48" t="s">
        <v>162</v>
      </c>
      <c r="D137" s="48"/>
      <c r="E137" s="48"/>
      <c r="F137" s="48" t="s">
        <v>45</v>
      </c>
      <c r="G137" s="53"/>
      <c r="H137" s="53"/>
      <c r="I137" s="37"/>
      <c r="J137" s="50">
        <f>IF(OR($F137="Fluent", $F137="Assumed"), $L137, 0)</f>
        <v>10</v>
      </c>
      <c r="K137" s="50">
        <f t="shared" ref="K137:K151" si="44">IF($F137="Waived", 0, $L137)</f>
        <v>10</v>
      </c>
      <c r="L137" s="51">
        <v>10.0</v>
      </c>
    </row>
    <row r="138" outlineLevel="1">
      <c r="B138" s="47" t="b">
        <f t="shared" si="43"/>
        <v>1</v>
      </c>
      <c r="C138" s="48" t="s">
        <v>163</v>
      </c>
      <c r="F138" s="48" t="s">
        <v>45</v>
      </c>
      <c r="G138" s="53"/>
      <c r="H138" s="53"/>
      <c r="I138" s="37"/>
      <c r="J138" s="50">
        <f t="shared" ref="J138:J151" si="45">IF(OR($F138="Fluent", $F138="Grandfathered"), $L138, 0)</f>
        <v>10</v>
      </c>
      <c r="K138" s="50">
        <f t="shared" si="44"/>
        <v>10</v>
      </c>
      <c r="L138" s="51">
        <v>10.0</v>
      </c>
    </row>
    <row r="139" outlineLevel="1">
      <c r="B139" s="47" t="b">
        <f t="shared" si="43"/>
        <v>1</v>
      </c>
      <c r="C139" s="48" t="s">
        <v>164</v>
      </c>
      <c r="F139" s="48" t="s">
        <v>45</v>
      </c>
      <c r="G139" s="53"/>
      <c r="H139" s="53"/>
      <c r="I139" s="37"/>
      <c r="J139" s="50">
        <f t="shared" si="45"/>
        <v>10</v>
      </c>
      <c r="K139" s="50">
        <f t="shared" si="44"/>
        <v>10</v>
      </c>
      <c r="L139" s="51">
        <v>10.0</v>
      </c>
    </row>
    <row r="140" outlineLevel="1">
      <c r="B140" s="47" t="b">
        <f t="shared" si="43"/>
        <v>1</v>
      </c>
      <c r="C140" s="48" t="s">
        <v>165</v>
      </c>
      <c r="F140" s="48" t="s">
        <v>45</v>
      </c>
      <c r="G140" s="53"/>
      <c r="H140" s="53"/>
      <c r="I140" s="37"/>
      <c r="J140" s="50">
        <f t="shared" si="45"/>
        <v>10</v>
      </c>
      <c r="K140" s="50">
        <f t="shared" si="44"/>
        <v>10</v>
      </c>
      <c r="L140" s="51">
        <v>10.0</v>
      </c>
    </row>
    <row r="141" outlineLevel="1">
      <c r="B141" s="47" t="b">
        <f t="shared" si="43"/>
        <v>1</v>
      </c>
      <c r="C141" s="48" t="s">
        <v>166</v>
      </c>
      <c r="F141" s="48" t="s">
        <v>45</v>
      </c>
      <c r="G141" s="53"/>
      <c r="H141" s="53"/>
      <c r="I141" s="37"/>
      <c r="J141" s="50">
        <f t="shared" si="45"/>
        <v>10</v>
      </c>
      <c r="K141" s="50">
        <f t="shared" si="44"/>
        <v>10</v>
      </c>
      <c r="L141" s="51">
        <v>10.0</v>
      </c>
    </row>
    <row r="142" outlineLevel="1">
      <c r="B142" s="47" t="b">
        <f t="shared" si="43"/>
        <v>1</v>
      </c>
      <c r="C142" s="48" t="s">
        <v>167</v>
      </c>
      <c r="F142" s="48" t="s">
        <v>45</v>
      </c>
      <c r="G142" s="53"/>
      <c r="H142" s="53"/>
      <c r="I142" s="37"/>
      <c r="J142" s="50">
        <f t="shared" si="45"/>
        <v>10</v>
      </c>
      <c r="K142" s="50">
        <f t="shared" si="44"/>
        <v>10</v>
      </c>
      <c r="L142" s="51">
        <v>10.0</v>
      </c>
    </row>
    <row r="143" outlineLevel="1">
      <c r="B143" s="47" t="b">
        <f t="shared" si="43"/>
        <v>1</v>
      </c>
      <c r="C143" s="48" t="s">
        <v>168</v>
      </c>
      <c r="F143" s="48" t="s">
        <v>45</v>
      </c>
      <c r="G143" s="53"/>
      <c r="H143" s="53"/>
      <c r="I143" s="37"/>
      <c r="J143" s="50">
        <f t="shared" si="45"/>
        <v>10</v>
      </c>
      <c r="K143" s="50">
        <f t="shared" si="44"/>
        <v>10</v>
      </c>
      <c r="L143" s="51">
        <v>10.0</v>
      </c>
    </row>
    <row r="144" outlineLevel="1">
      <c r="B144" s="47" t="b">
        <f t="shared" si="43"/>
        <v>1</v>
      </c>
      <c r="C144" s="48" t="s">
        <v>169</v>
      </c>
      <c r="F144" s="48" t="s">
        <v>45</v>
      </c>
      <c r="G144" s="53"/>
      <c r="H144" s="53"/>
      <c r="I144" s="37"/>
      <c r="J144" s="50">
        <f t="shared" si="45"/>
        <v>10</v>
      </c>
      <c r="K144" s="50">
        <f t="shared" si="44"/>
        <v>10</v>
      </c>
      <c r="L144" s="51">
        <v>10.0</v>
      </c>
    </row>
    <row r="145" outlineLevel="1">
      <c r="B145" s="47" t="b">
        <f t="shared" si="43"/>
        <v>1</v>
      </c>
      <c r="C145" s="48" t="s">
        <v>170</v>
      </c>
      <c r="F145" s="48" t="s">
        <v>45</v>
      </c>
      <c r="G145" s="53"/>
      <c r="H145" s="53"/>
      <c r="I145" s="37"/>
      <c r="J145" s="50">
        <f t="shared" si="45"/>
        <v>10</v>
      </c>
      <c r="K145" s="50">
        <f t="shared" si="44"/>
        <v>10</v>
      </c>
      <c r="L145" s="51">
        <v>10.0</v>
      </c>
    </row>
    <row r="146" outlineLevel="1">
      <c r="B146" s="47" t="b">
        <f t="shared" si="43"/>
        <v>1</v>
      </c>
      <c r="C146" s="48" t="s">
        <v>171</v>
      </c>
      <c r="F146" s="48" t="s">
        <v>45</v>
      </c>
      <c r="G146" s="53"/>
      <c r="H146" s="53"/>
      <c r="I146" s="37"/>
      <c r="J146" s="50">
        <f t="shared" si="45"/>
        <v>10</v>
      </c>
      <c r="K146" s="50">
        <f t="shared" si="44"/>
        <v>10</v>
      </c>
      <c r="L146" s="51">
        <v>10.0</v>
      </c>
    </row>
    <row r="147" outlineLevel="1">
      <c r="B147" s="47" t="b">
        <f t="shared" si="43"/>
        <v>1</v>
      </c>
      <c r="C147" s="48" t="s">
        <v>172</v>
      </c>
      <c r="F147" s="48" t="s">
        <v>45</v>
      </c>
      <c r="G147" s="53"/>
      <c r="H147" s="53"/>
      <c r="I147" s="37"/>
      <c r="J147" s="50">
        <f t="shared" si="45"/>
        <v>10</v>
      </c>
      <c r="K147" s="50">
        <f t="shared" si="44"/>
        <v>10</v>
      </c>
      <c r="L147" s="51">
        <v>10.0</v>
      </c>
    </row>
    <row r="148" outlineLevel="1">
      <c r="B148" s="47" t="b">
        <f t="shared" si="43"/>
        <v>1</v>
      </c>
      <c r="C148" s="48" t="s">
        <v>173</v>
      </c>
      <c r="F148" s="48" t="s">
        <v>45</v>
      </c>
      <c r="G148" s="53"/>
      <c r="H148" s="53"/>
      <c r="I148" s="37"/>
      <c r="J148" s="50">
        <f t="shared" si="45"/>
        <v>10</v>
      </c>
      <c r="K148" s="50">
        <f t="shared" si="44"/>
        <v>10</v>
      </c>
      <c r="L148" s="51">
        <v>10.0</v>
      </c>
    </row>
    <row r="149" outlineLevel="1">
      <c r="B149" s="47" t="b">
        <f t="shared" si="43"/>
        <v>1</v>
      </c>
      <c r="C149" s="48" t="s">
        <v>174</v>
      </c>
      <c r="F149" s="48" t="s">
        <v>45</v>
      </c>
      <c r="G149" s="53"/>
      <c r="H149" s="53"/>
      <c r="I149" s="37"/>
      <c r="J149" s="50">
        <f t="shared" si="45"/>
        <v>10</v>
      </c>
      <c r="K149" s="50">
        <f t="shared" si="44"/>
        <v>10</v>
      </c>
      <c r="L149" s="51">
        <v>10.0</v>
      </c>
    </row>
    <row r="150" outlineLevel="1">
      <c r="B150" s="47" t="b">
        <f t="shared" si="43"/>
        <v>1</v>
      </c>
      <c r="C150" s="48" t="s">
        <v>175</v>
      </c>
      <c r="F150" s="48" t="s">
        <v>45</v>
      </c>
      <c r="G150" s="53"/>
      <c r="H150" s="53"/>
      <c r="I150" s="37"/>
      <c r="J150" s="50">
        <f t="shared" si="45"/>
        <v>10</v>
      </c>
      <c r="K150" s="50">
        <f t="shared" si="44"/>
        <v>10</v>
      </c>
      <c r="L150" s="51">
        <v>10.0</v>
      </c>
    </row>
    <row r="151" outlineLevel="1">
      <c r="B151" s="47" t="b">
        <f t="shared" si="43"/>
        <v>0</v>
      </c>
      <c r="C151" s="48" t="s">
        <v>176</v>
      </c>
      <c r="F151" s="48" t="s">
        <v>41</v>
      </c>
      <c r="G151" s="58" t="s">
        <v>177</v>
      </c>
      <c r="H151" s="58" t="s">
        <v>178</v>
      </c>
      <c r="I151" s="37"/>
      <c r="J151" s="50">
        <f t="shared" si="45"/>
        <v>0</v>
      </c>
      <c r="K151" s="50">
        <f t="shared" si="44"/>
        <v>10</v>
      </c>
      <c r="L151" s="51">
        <v>10.0</v>
      </c>
    </row>
    <row r="152" outlineLevel="1">
      <c r="B152" s="53"/>
      <c r="C152" s="53"/>
      <c r="F152" s="53"/>
      <c r="G152" s="53"/>
      <c r="H152" s="53"/>
      <c r="J152" s="27"/>
      <c r="K152" s="27"/>
      <c r="L152" s="28"/>
    </row>
    <row r="153">
      <c r="A153" s="47" t="b">
        <f>$J153=$K153</f>
        <v>0</v>
      </c>
      <c r="B153" s="55" t="s">
        <v>179</v>
      </c>
      <c r="F153" s="53"/>
      <c r="G153" s="53"/>
      <c r="H153" s="53"/>
      <c r="I153" s="3"/>
      <c r="J153" s="38">
        <f t="shared" ref="J153:K153" si="46">SUM(J$154:J$163)</f>
        <v>70</v>
      </c>
      <c r="K153" s="38">
        <f t="shared" si="46"/>
        <v>90</v>
      </c>
      <c r="L153" s="39"/>
    </row>
    <row r="154" outlineLevel="1">
      <c r="B154" s="47" t="b">
        <f t="shared" ref="B154:B162" si="47">$J154=$K154</f>
        <v>1</v>
      </c>
      <c r="C154" s="48" t="s">
        <v>180</v>
      </c>
      <c r="F154" s="48" t="s">
        <v>45</v>
      </c>
      <c r="G154" s="53"/>
      <c r="H154" s="53"/>
      <c r="I154" s="37"/>
      <c r="J154" s="50">
        <f>IF(OR($F154="Fluent", $F154="Assumed"), $L154, 0)</f>
        <v>10</v>
      </c>
      <c r="K154" s="50">
        <f t="shared" ref="K154:K162" si="48">IF($F154="Waived", 0, $L154)</f>
        <v>10</v>
      </c>
      <c r="L154" s="51">
        <v>10.0</v>
      </c>
    </row>
    <row r="155" outlineLevel="1">
      <c r="B155" s="47" t="b">
        <f t="shared" si="47"/>
        <v>1</v>
      </c>
      <c r="C155" s="48" t="s">
        <v>181</v>
      </c>
      <c r="F155" s="48" t="s">
        <v>45</v>
      </c>
      <c r="G155" s="53"/>
      <c r="H155" s="53"/>
      <c r="I155" s="37"/>
      <c r="J155" s="50">
        <f t="shared" ref="J155:J162" si="49">IF(OR($F155="Fluent", $F155="Grandfathered"), $L155, 0)</f>
        <v>10</v>
      </c>
      <c r="K155" s="50">
        <f t="shared" si="48"/>
        <v>10</v>
      </c>
      <c r="L155" s="51">
        <v>10.0</v>
      </c>
    </row>
    <row r="156" outlineLevel="1">
      <c r="B156" s="47" t="b">
        <f t="shared" si="47"/>
        <v>0</v>
      </c>
      <c r="C156" s="48" t="s">
        <v>182</v>
      </c>
      <c r="F156" s="48" t="s">
        <v>43</v>
      </c>
      <c r="G156" s="58" t="s">
        <v>183</v>
      </c>
      <c r="H156" s="58" t="s">
        <v>184</v>
      </c>
      <c r="I156" s="37"/>
      <c r="J156" s="50">
        <f t="shared" si="49"/>
        <v>0</v>
      </c>
      <c r="K156" s="50">
        <f t="shared" si="48"/>
        <v>10</v>
      </c>
      <c r="L156" s="51">
        <v>10.0</v>
      </c>
    </row>
    <row r="157" outlineLevel="1">
      <c r="B157" s="47" t="b">
        <f t="shared" si="47"/>
        <v>0</v>
      </c>
      <c r="C157" s="48" t="s">
        <v>185</v>
      </c>
      <c r="F157" s="48" t="s">
        <v>39</v>
      </c>
      <c r="G157" s="58" t="s">
        <v>186</v>
      </c>
      <c r="H157" s="48"/>
      <c r="I157" s="37"/>
      <c r="J157" s="50">
        <f t="shared" si="49"/>
        <v>0</v>
      </c>
      <c r="K157" s="50">
        <f t="shared" si="48"/>
        <v>10</v>
      </c>
      <c r="L157" s="51">
        <v>10.0</v>
      </c>
    </row>
    <row r="158" outlineLevel="1">
      <c r="B158" s="47" t="b">
        <f t="shared" si="47"/>
        <v>1</v>
      </c>
      <c r="C158" s="48" t="s">
        <v>187</v>
      </c>
      <c r="F158" s="48" t="s">
        <v>45</v>
      </c>
      <c r="G158" s="53"/>
      <c r="H158" s="53"/>
      <c r="I158" s="37"/>
      <c r="J158" s="50">
        <f t="shared" si="49"/>
        <v>10</v>
      </c>
      <c r="K158" s="50">
        <f t="shared" si="48"/>
        <v>10</v>
      </c>
      <c r="L158" s="51">
        <v>10.0</v>
      </c>
    </row>
    <row r="159" outlineLevel="1">
      <c r="B159" s="47" t="b">
        <f t="shared" si="47"/>
        <v>1</v>
      </c>
      <c r="C159" s="48" t="s">
        <v>188</v>
      </c>
      <c r="F159" s="48" t="s">
        <v>45</v>
      </c>
      <c r="G159" s="53"/>
      <c r="H159" s="53"/>
      <c r="I159" s="37"/>
      <c r="J159" s="50">
        <f t="shared" si="49"/>
        <v>10</v>
      </c>
      <c r="K159" s="50">
        <f t="shared" si="48"/>
        <v>10</v>
      </c>
      <c r="L159" s="51">
        <v>10.0</v>
      </c>
    </row>
    <row r="160" outlineLevel="1">
      <c r="B160" s="47" t="b">
        <f t="shared" si="47"/>
        <v>1</v>
      </c>
      <c r="C160" s="48" t="s">
        <v>189</v>
      </c>
      <c r="F160" s="48" t="s">
        <v>45</v>
      </c>
      <c r="G160" s="53"/>
      <c r="H160" s="53"/>
      <c r="I160" s="37"/>
      <c r="J160" s="50">
        <f t="shared" si="49"/>
        <v>10</v>
      </c>
      <c r="K160" s="50">
        <f t="shared" si="48"/>
        <v>10</v>
      </c>
      <c r="L160" s="51">
        <v>10.0</v>
      </c>
    </row>
    <row r="161" outlineLevel="1">
      <c r="B161" s="47" t="b">
        <f t="shared" si="47"/>
        <v>1</v>
      </c>
      <c r="C161" s="48" t="s">
        <v>190</v>
      </c>
      <c r="F161" s="48" t="s">
        <v>45</v>
      </c>
      <c r="G161" s="53"/>
      <c r="H161" s="53"/>
      <c r="I161" s="37"/>
      <c r="J161" s="50">
        <f t="shared" si="49"/>
        <v>10</v>
      </c>
      <c r="K161" s="50">
        <f t="shared" si="48"/>
        <v>10</v>
      </c>
      <c r="L161" s="51">
        <v>10.0</v>
      </c>
    </row>
    <row r="162" outlineLevel="1">
      <c r="B162" s="47" t="b">
        <f t="shared" si="47"/>
        <v>1</v>
      </c>
      <c r="C162" s="48" t="s">
        <v>191</v>
      </c>
      <c r="F162" s="48" t="s">
        <v>45</v>
      </c>
      <c r="G162" s="53"/>
      <c r="H162" s="53"/>
      <c r="I162" s="37"/>
      <c r="J162" s="50">
        <f t="shared" si="49"/>
        <v>10</v>
      </c>
      <c r="K162" s="50">
        <f t="shared" si="48"/>
        <v>10</v>
      </c>
      <c r="L162" s="51">
        <v>10.0</v>
      </c>
    </row>
    <row r="163" outlineLevel="1">
      <c r="B163" s="53"/>
      <c r="C163" s="53"/>
      <c r="D163" s="53"/>
      <c r="E163" s="53"/>
      <c r="F163" s="53"/>
      <c r="G163" s="53"/>
      <c r="H163" s="53"/>
      <c r="J163" s="27"/>
      <c r="K163" s="27"/>
      <c r="L163" s="28"/>
    </row>
    <row r="164">
      <c r="A164" s="47" t="b">
        <f>$J164=$K164</f>
        <v>0</v>
      </c>
      <c r="B164" s="55" t="s">
        <v>192</v>
      </c>
      <c r="F164" s="53"/>
      <c r="G164" s="53"/>
      <c r="H164" s="53"/>
      <c r="I164" s="3"/>
      <c r="J164" s="38">
        <f t="shared" ref="J164:K164" si="50">SUM(J165:J173)</f>
        <v>70</v>
      </c>
      <c r="K164" s="38">
        <f t="shared" si="50"/>
        <v>80</v>
      </c>
      <c r="L164" s="39"/>
    </row>
    <row r="165" outlineLevel="1">
      <c r="B165" s="47" t="b">
        <f t="shared" ref="B165:B172" si="51">$J165=$K165</f>
        <v>1</v>
      </c>
      <c r="C165" s="48" t="s">
        <v>193</v>
      </c>
      <c r="F165" s="48" t="s">
        <v>45</v>
      </c>
      <c r="G165" s="58"/>
      <c r="H165" s="53"/>
      <c r="I165" s="37"/>
      <c r="J165" s="50">
        <f t="shared" ref="J165:J166" si="52">IF(OR($F165="Fluent", $F165="Grandfathered"), $L165, 0)</f>
        <v>10</v>
      </c>
      <c r="K165" s="50">
        <f t="shared" ref="K165:K172" si="53">IF($F165="Waived", 0, $L165)</f>
        <v>10</v>
      </c>
      <c r="L165" s="51">
        <v>10.0</v>
      </c>
    </row>
    <row r="166" outlineLevel="1">
      <c r="B166" s="47" t="b">
        <f t="shared" si="51"/>
        <v>1</v>
      </c>
      <c r="C166" s="48" t="s">
        <v>194</v>
      </c>
      <c r="F166" s="48" t="s">
        <v>45</v>
      </c>
      <c r="G166" s="58"/>
      <c r="H166" s="53"/>
      <c r="I166" s="37"/>
      <c r="J166" s="50">
        <f t="shared" si="52"/>
        <v>10</v>
      </c>
      <c r="K166" s="50">
        <f t="shared" si="53"/>
        <v>10</v>
      </c>
      <c r="L166" s="51">
        <v>10.0</v>
      </c>
    </row>
    <row r="167" outlineLevel="1">
      <c r="B167" s="47" t="b">
        <f t="shared" si="51"/>
        <v>1</v>
      </c>
      <c r="C167" s="48" t="s">
        <v>195</v>
      </c>
      <c r="F167" s="48" t="s">
        <v>45</v>
      </c>
      <c r="G167" s="53"/>
      <c r="H167" s="53"/>
      <c r="I167" s="37"/>
      <c r="J167" s="50">
        <f>IF(OR($F167="Fluent", $F167="Assumed"), $L167, 0)</f>
        <v>10</v>
      </c>
      <c r="K167" s="50">
        <f t="shared" si="53"/>
        <v>10</v>
      </c>
      <c r="L167" s="51">
        <v>10.0</v>
      </c>
    </row>
    <row r="168" outlineLevel="1">
      <c r="B168" s="47" t="b">
        <f t="shared" si="51"/>
        <v>1</v>
      </c>
      <c r="C168" s="48" t="s">
        <v>196</v>
      </c>
      <c r="F168" s="48" t="s">
        <v>45</v>
      </c>
      <c r="G168" s="53"/>
      <c r="H168" s="53"/>
      <c r="I168" s="37"/>
      <c r="J168" s="50">
        <f t="shared" ref="J168:J172" si="54">IF(OR($F168="Fluent", $F168="Grandfathered"), $L168, 0)</f>
        <v>10</v>
      </c>
      <c r="K168" s="50">
        <f t="shared" si="53"/>
        <v>10</v>
      </c>
      <c r="L168" s="51">
        <v>10.0</v>
      </c>
    </row>
    <row r="169" outlineLevel="1">
      <c r="B169" s="47" t="b">
        <f t="shared" si="51"/>
        <v>1</v>
      </c>
      <c r="C169" s="48" t="s">
        <v>197</v>
      </c>
      <c r="F169" s="48" t="s">
        <v>45</v>
      </c>
      <c r="G169" s="53"/>
      <c r="H169" s="53"/>
      <c r="I169" s="37"/>
      <c r="J169" s="50">
        <f t="shared" si="54"/>
        <v>10</v>
      </c>
      <c r="K169" s="50">
        <f t="shared" si="53"/>
        <v>10</v>
      </c>
      <c r="L169" s="51">
        <v>10.0</v>
      </c>
    </row>
    <row r="170" outlineLevel="1">
      <c r="B170" s="47" t="b">
        <f t="shared" si="51"/>
        <v>1</v>
      </c>
      <c r="C170" s="48" t="s">
        <v>198</v>
      </c>
      <c r="F170" s="48" t="s">
        <v>45</v>
      </c>
      <c r="G170" s="53"/>
      <c r="H170" s="53"/>
      <c r="I170" s="37"/>
      <c r="J170" s="50">
        <f t="shared" si="54"/>
        <v>10</v>
      </c>
      <c r="K170" s="50">
        <f t="shared" si="53"/>
        <v>10</v>
      </c>
      <c r="L170" s="51">
        <v>10.0</v>
      </c>
    </row>
    <row r="171" outlineLevel="1">
      <c r="B171" s="47" t="b">
        <f t="shared" si="51"/>
        <v>0</v>
      </c>
      <c r="C171" s="48" t="s">
        <v>199</v>
      </c>
      <c r="F171" s="48" t="s">
        <v>41</v>
      </c>
      <c r="G171" s="58" t="s">
        <v>200</v>
      </c>
      <c r="H171" s="58" t="s">
        <v>201</v>
      </c>
      <c r="I171" s="37"/>
      <c r="J171" s="50">
        <f t="shared" si="54"/>
        <v>0</v>
      </c>
      <c r="K171" s="50">
        <f t="shared" si="53"/>
        <v>10</v>
      </c>
      <c r="L171" s="51">
        <v>10.0</v>
      </c>
    </row>
    <row r="172" outlineLevel="1">
      <c r="B172" s="47" t="b">
        <f t="shared" si="51"/>
        <v>1</v>
      </c>
      <c r="C172" s="48" t="s">
        <v>202</v>
      </c>
      <c r="F172" s="48" t="s">
        <v>45</v>
      </c>
      <c r="G172" s="58"/>
      <c r="H172" s="53"/>
      <c r="I172" s="37"/>
      <c r="J172" s="50">
        <f t="shared" si="54"/>
        <v>10</v>
      </c>
      <c r="K172" s="50">
        <f t="shared" si="53"/>
        <v>10</v>
      </c>
      <c r="L172" s="51">
        <v>10.0</v>
      </c>
    </row>
    <row r="173" outlineLevel="1">
      <c r="J173" s="27"/>
      <c r="K173" s="27"/>
      <c r="L173" s="28"/>
    </row>
    <row r="174">
      <c r="J174" s="27"/>
      <c r="K174" s="27"/>
      <c r="L174" s="28"/>
    </row>
    <row r="175">
      <c r="A175" s="46" t="s">
        <v>68</v>
      </c>
      <c r="J175" s="27"/>
      <c r="K175" s="27"/>
      <c r="L175" s="28"/>
    </row>
    <row r="176">
      <c r="A176" s="47" t="b">
        <f>$J176=$K176</f>
        <v>0</v>
      </c>
      <c r="B176" s="45" t="s">
        <v>203</v>
      </c>
      <c r="I176" s="3"/>
      <c r="J176" s="38">
        <f t="shared" ref="J176:K176" si="55">SUM(J177:J185)</f>
        <v>0</v>
      </c>
      <c r="K176" s="38">
        <f t="shared" si="55"/>
        <v>80</v>
      </c>
      <c r="L176" s="28"/>
    </row>
    <row r="177" outlineLevel="1">
      <c r="B177" s="47" t="b">
        <f t="shared" ref="B177:B184" si="56">$J177=$K177</f>
        <v>0</v>
      </c>
      <c r="C177" s="6" t="s">
        <v>204</v>
      </c>
      <c r="F177" s="48" t="s">
        <v>39</v>
      </c>
      <c r="I177" s="37"/>
      <c r="J177" s="50">
        <f t="shared" ref="J177:J184" si="57">IF(OR($F177="Fluent", $F177="Grandfathered"), $L177, 0)</f>
        <v>0</v>
      </c>
      <c r="K177" s="50">
        <f t="shared" ref="K177:K184" si="58">IF($F177="Waived", 0, $L177)</f>
        <v>10</v>
      </c>
      <c r="L177" s="51">
        <v>10.0</v>
      </c>
    </row>
    <row r="178" outlineLevel="1">
      <c r="B178" s="47" t="b">
        <f t="shared" si="56"/>
        <v>0</v>
      </c>
      <c r="C178" s="6" t="s">
        <v>205</v>
      </c>
      <c r="F178" s="48" t="s">
        <v>39</v>
      </c>
      <c r="I178" s="37"/>
      <c r="J178" s="50">
        <f t="shared" si="57"/>
        <v>0</v>
      </c>
      <c r="K178" s="50">
        <f t="shared" si="58"/>
        <v>10</v>
      </c>
      <c r="L178" s="51">
        <v>10.0</v>
      </c>
    </row>
    <row r="179" outlineLevel="1">
      <c r="B179" s="47" t="b">
        <f t="shared" si="56"/>
        <v>0</v>
      </c>
      <c r="C179" s="6" t="s">
        <v>206</v>
      </c>
      <c r="F179" s="48" t="s">
        <v>39</v>
      </c>
      <c r="I179" s="37"/>
      <c r="J179" s="50">
        <f t="shared" si="57"/>
        <v>0</v>
      </c>
      <c r="K179" s="50">
        <f t="shared" si="58"/>
        <v>10</v>
      </c>
      <c r="L179" s="51">
        <v>10.0</v>
      </c>
    </row>
    <row r="180" outlineLevel="1">
      <c r="B180" s="47" t="b">
        <f t="shared" si="56"/>
        <v>0</v>
      </c>
      <c r="C180" s="6" t="s">
        <v>207</v>
      </c>
      <c r="F180" s="48" t="s">
        <v>39</v>
      </c>
      <c r="I180" s="37"/>
      <c r="J180" s="50">
        <f t="shared" si="57"/>
        <v>0</v>
      </c>
      <c r="K180" s="50">
        <f t="shared" si="58"/>
        <v>10</v>
      </c>
      <c r="L180" s="51">
        <v>10.0</v>
      </c>
    </row>
    <row r="181" outlineLevel="1">
      <c r="B181" s="47" t="b">
        <f t="shared" si="56"/>
        <v>0</v>
      </c>
      <c r="C181" s="6" t="s">
        <v>208</v>
      </c>
      <c r="F181" s="48" t="s">
        <v>39</v>
      </c>
      <c r="I181" s="37"/>
      <c r="J181" s="50">
        <f t="shared" si="57"/>
        <v>0</v>
      </c>
      <c r="K181" s="50">
        <f t="shared" si="58"/>
        <v>10</v>
      </c>
      <c r="L181" s="51">
        <v>10.0</v>
      </c>
    </row>
    <row r="182" outlineLevel="1">
      <c r="B182" s="47" t="b">
        <f t="shared" si="56"/>
        <v>0</v>
      </c>
      <c r="C182" s="6" t="s">
        <v>209</v>
      </c>
      <c r="F182" s="48" t="s">
        <v>39</v>
      </c>
      <c r="I182" s="37"/>
      <c r="J182" s="50">
        <f t="shared" si="57"/>
        <v>0</v>
      </c>
      <c r="K182" s="50">
        <f t="shared" si="58"/>
        <v>10</v>
      </c>
      <c r="L182" s="51">
        <v>10.0</v>
      </c>
    </row>
    <row r="183" outlineLevel="1">
      <c r="B183" s="47" t="b">
        <f t="shared" si="56"/>
        <v>0</v>
      </c>
      <c r="C183" s="6" t="s">
        <v>210</v>
      </c>
      <c r="F183" s="48" t="s">
        <v>39</v>
      </c>
      <c r="I183" s="37"/>
      <c r="J183" s="50">
        <f t="shared" si="57"/>
        <v>0</v>
      </c>
      <c r="K183" s="50">
        <f t="shared" si="58"/>
        <v>10</v>
      </c>
      <c r="L183" s="51">
        <v>10.0</v>
      </c>
    </row>
    <row r="184" outlineLevel="1">
      <c r="B184" s="47" t="b">
        <f t="shared" si="56"/>
        <v>0</v>
      </c>
      <c r="C184" s="6" t="s">
        <v>211</v>
      </c>
      <c r="F184" s="48" t="s">
        <v>39</v>
      </c>
      <c r="I184" s="37"/>
      <c r="J184" s="50">
        <f t="shared" si="57"/>
        <v>0</v>
      </c>
      <c r="K184" s="50">
        <f t="shared" si="58"/>
        <v>10</v>
      </c>
      <c r="L184" s="51">
        <v>10.0</v>
      </c>
    </row>
    <row r="185" outlineLevel="1">
      <c r="F185" s="48"/>
      <c r="I185" s="37"/>
      <c r="J185" s="50"/>
      <c r="K185" s="50"/>
      <c r="L185" s="51"/>
    </row>
    <row r="186">
      <c r="A186" s="47" t="b">
        <f>$J186=$K186</f>
        <v>0</v>
      </c>
      <c r="B186" s="45" t="s">
        <v>212</v>
      </c>
      <c r="F186" s="48"/>
      <c r="I186" s="7"/>
      <c r="J186" s="59">
        <f t="shared" ref="J186:K186" si="59">SUM(J187:J194)</f>
        <v>0</v>
      </c>
      <c r="K186" s="59">
        <f t="shared" si="59"/>
        <v>70</v>
      </c>
      <c r="L186" s="51"/>
    </row>
    <row r="187" outlineLevel="1">
      <c r="B187" s="47" t="b">
        <f t="shared" ref="B187:B193" si="60">$J187=$K187</f>
        <v>0</v>
      </c>
      <c r="C187" s="6" t="s">
        <v>213</v>
      </c>
      <c r="F187" s="48" t="s">
        <v>39</v>
      </c>
      <c r="I187" s="37"/>
      <c r="J187" s="50">
        <f t="shared" ref="J187:J193" si="61">IF(OR($F187="Fluent", $F187="Grandfathered"), $L187, 0)</f>
        <v>0</v>
      </c>
      <c r="K187" s="50">
        <f t="shared" ref="K187:K193" si="62">IF($F187="Waived", 0, $L187)</f>
        <v>10</v>
      </c>
      <c r="L187" s="51">
        <v>10.0</v>
      </c>
    </row>
    <row r="188" outlineLevel="1">
      <c r="B188" s="47" t="b">
        <f t="shared" si="60"/>
        <v>0</v>
      </c>
      <c r="C188" s="6" t="s">
        <v>214</v>
      </c>
      <c r="F188" s="48" t="s">
        <v>39</v>
      </c>
      <c r="I188" s="37"/>
      <c r="J188" s="50">
        <f t="shared" si="61"/>
        <v>0</v>
      </c>
      <c r="K188" s="50">
        <f t="shared" si="62"/>
        <v>10</v>
      </c>
      <c r="L188" s="51">
        <v>10.0</v>
      </c>
    </row>
    <row r="189" outlineLevel="1">
      <c r="B189" s="47" t="b">
        <f t="shared" si="60"/>
        <v>0</v>
      </c>
      <c r="C189" s="6" t="s">
        <v>215</v>
      </c>
      <c r="F189" s="48" t="s">
        <v>39</v>
      </c>
      <c r="I189" s="37"/>
      <c r="J189" s="50">
        <f t="shared" si="61"/>
        <v>0</v>
      </c>
      <c r="K189" s="50">
        <f t="shared" si="62"/>
        <v>10</v>
      </c>
      <c r="L189" s="51">
        <v>10.0</v>
      </c>
    </row>
    <row r="190" outlineLevel="1">
      <c r="B190" s="47" t="b">
        <f t="shared" si="60"/>
        <v>0</v>
      </c>
      <c r="C190" s="6" t="s">
        <v>216</v>
      </c>
      <c r="F190" s="48" t="s">
        <v>39</v>
      </c>
      <c r="I190" s="37"/>
      <c r="J190" s="50">
        <f t="shared" si="61"/>
        <v>0</v>
      </c>
      <c r="K190" s="50">
        <f t="shared" si="62"/>
        <v>10</v>
      </c>
      <c r="L190" s="51">
        <v>10.0</v>
      </c>
    </row>
    <row r="191" outlineLevel="1">
      <c r="B191" s="47" t="b">
        <f t="shared" si="60"/>
        <v>0</v>
      </c>
      <c r="C191" s="6" t="s">
        <v>217</v>
      </c>
      <c r="F191" s="48" t="s">
        <v>39</v>
      </c>
      <c r="I191" s="37"/>
      <c r="J191" s="50">
        <f t="shared" si="61"/>
        <v>0</v>
      </c>
      <c r="K191" s="50">
        <f t="shared" si="62"/>
        <v>10</v>
      </c>
      <c r="L191" s="51">
        <v>10.0</v>
      </c>
    </row>
    <row r="192" outlineLevel="1">
      <c r="B192" s="47" t="b">
        <f t="shared" si="60"/>
        <v>0</v>
      </c>
      <c r="C192" s="6" t="s">
        <v>218</v>
      </c>
      <c r="F192" s="48" t="s">
        <v>39</v>
      </c>
      <c r="I192" s="37"/>
      <c r="J192" s="50">
        <f t="shared" si="61"/>
        <v>0</v>
      </c>
      <c r="K192" s="50">
        <f t="shared" si="62"/>
        <v>10</v>
      </c>
      <c r="L192" s="51">
        <v>10.0</v>
      </c>
    </row>
    <row r="193" outlineLevel="1">
      <c r="B193" s="47" t="b">
        <f t="shared" si="60"/>
        <v>0</v>
      </c>
      <c r="C193" s="6" t="s">
        <v>219</v>
      </c>
      <c r="F193" s="48" t="s">
        <v>39</v>
      </c>
      <c r="I193" s="37"/>
      <c r="J193" s="50">
        <f t="shared" si="61"/>
        <v>0</v>
      </c>
      <c r="K193" s="50">
        <f t="shared" si="62"/>
        <v>10</v>
      </c>
      <c r="L193" s="51">
        <v>10.0</v>
      </c>
    </row>
    <row r="194" outlineLevel="1">
      <c r="F194" s="48"/>
      <c r="I194" s="37"/>
      <c r="J194" s="50"/>
      <c r="K194" s="50"/>
      <c r="L194" s="51"/>
    </row>
    <row r="195">
      <c r="A195" s="47" t="b">
        <f>$J195=$K195</f>
        <v>0</v>
      </c>
      <c r="B195" s="45" t="s">
        <v>220</v>
      </c>
      <c r="F195" s="48"/>
      <c r="I195" s="7"/>
      <c r="J195" s="59">
        <f t="shared" ref="J195:K195" si="63">SUM(J196:J199)</f>
        <v>0</v>
      </c>
      <c r="K195" s="59">
        <f t="shared" si="63"/>
        <v>30</v>
      </c>
      <c r="L195" s="51"/>
    </row>
    <row r="196" outlineLevel="1">
      <c r="B196" s="47" t="b">
        <f t="shared" ref="B196:B198" si="64">$J196=$K196</f>
        <v>0</v>
      </c>
      <c r="C196" s="6" t="s">
        <v>221</v>
      </c>
      <c r="F196" s="48" t="s">
        <v>39</v>
      </c>
      <c r="I196" s="37"/>
      <c r="J196" s="50">
        <f t="shared" ref="J196:J198" si="65">IF(OR($F196="Fluent", $F196="Grandfathered"), $L196, 0)</f>
        <v>0</v>
      </c>
      <c r="K196" s="50">
        <f t="shared" ref="K196:K198" si="66">IF($F196="Waived", 0, $L196)</f>
        <v>10</v>
      </c>
      <c r="L196" s="51">
        <v>10.0</v>
      </c>
    </row>
    <row r="197" outlineLevel="1">
      <c r="B197" s="47" t="b">
        <f t="shared" si="64"/>
        <v>0</v>
      </c>
      <c r="C197" s="6" t="s">
        <v>222</v>
      </c>
      <c r="F197" s="48" t="s">
        <v>39</v>
      </c>
      <c r="I197" s="37"/>
      <c r="J197" s="50">
        <f t="shared" si="65"/>
        <v>0</v>
      </c>
      <c r="K197" s="50">
        <f t="shared" si="66"/>
        <v>10</v>
      </c>
      <c r="L197" s="51">
        <v>10.0</v>
      </c>
    </row>
    <row r="198" outlineLevel="1">
      <c r="B198" s="47" t="b">
        <f t="shared" si="64"/>
        <v>0</v>
      </c>
      <c r="C198" s="6" t="s">
        <v>223</v>
      </c>
      <c r="F198" s="48" t="s">
        <v>39</v>
      </c>
      <c r="I198" s="37"/>
      <c r="J198" s="50">
        <f t="shared" si="65"/>
        <v>0</v>
      </c>
      <c r="K198" s="50">
        <f t="shared" si="66"/>
        <v>10</v>
      </c>
      <c r="L198" s="51">
        <v>10.0</v>
      </c>
    </row>
    <row r="199" outlineLevel="1">
      <c r="F199" s="48"/>
      <c r="I199" s="37"/>
      <c r="J199" s="50"/>
      <c r="K199" s="50"/>
      <c r="L199" s="51"/>
    </row>
    <row r="200">
      <c r="A200" s="47" t="b">
        <f>$J200=$K200</f>
        <v>0</v>
      </c>
      <c r="B200" s="45" t="s">
        <v>224</v>
      </c>
      <c r="F200" s="48"/>
      <c r="I200" s="7"/>
      <c r="J200" s="59">
        <f t="shared" ref="J200:K200" si="67">SUM(J201:J208)</f>
        <v>0</v>
      </c>
      <c r="K200" s="59">
        <f t="shared" si="67"/>
        <v>70</v>
      </c>
      <c r="L200" s="51"/>
    </row>
    <row r="201" outlineLevel="1">
      <c r="B201" s="47" t="b">
        <f t="shared" ref="B201:B207" si="68">$J201=$K201</f>
        <v>0</v>
      </c>
      <c r="C201" s="6" t="s">
        <v>225</v>
      </c>
      <c r="F201" s="48" t="s">
        <v>39</v>
      </c>
      <c r="I201" s="37"/>
      <c r="J201" s="50">
        <f t="shared" ref="J201:J207" si="69">IF(OR($F201="Fluent", $F201="Grandfathered"), $L201, 0)</f>
        <v>0</v>
      </c>
      <c r="K201" s="50">
        <f t="shared" ref="K201:K207" si="70">IF($F201="Waived", 0, $L201)</f>
        <v>10</v>
      </c>
      <c r="L201" s="51">
        <v>10.0</v>
      </c>
    </row>
    <row r="202" outlineLevel="1">
      <c r="B202" s="47" t="b">
        <f t="shared" si="68"/>
        <v>0</v>
      </c>
      <c r="C202" s="6" t="s">
        <v>226</v>
      </c>
      <c r="F202" s="48" t="s">
        <v>39</v>
      </c>
      <c r="I202" s="37"/>
      <c r="J202" s="50">
        <f t="shared" si="69"/>
        <v>0</v>
      </c>
      <c r="K202" s="50">
        <f t="shared" si="70"/>
        <v>10</v>
      </c>
      <c r="L202" s="51">
        <v>10.0</v>
      </c>
    </row>
    <row r="203" outlineLevel="1">
      <c r="B203" s="47" t="b">
        <f t="shared" si="68"/>
        <v>0</v>
      </c>
      <c r="C203" s="6" t="s">
        <v>227</v>
      </c>
      <c r="F203" s="48" t="s">
        <v>39</v>
      </c>
      <c r="I203" s="37"/>
      <c r="J203" s="50">
        <f t="shared" si="69"/>
        <v>0</v>
      </c>
      <c r="K203" s="50">
        <f t="shared" si="70"/>
        <v>10</v>
      </c>
      <c r="L203" s="51">
        <v>10.0</v>
      </c>
    </row>
    <row r="204" outlineLevel="1">
      <c r="B204" s="47" t="b">
        <f t="shared" si="68"/>
        <v>0</v>
      </c>
      <c r="C204" s="6" t="s">
        <v>228</v>
      </c>
      <c r="F204" s="48" t="s">
        <v>39</v>
      </c>
      <c r="I204" s="37"/>
      <c r="J204" s="50">
        <f t="shared" si="69"/>
        <v>0</v>
      </c>
      <c r="K204" s="50">
        <f t="shared" si="70"/>
        <v>10</v>
      </c>
      <c r="L204" s="51">
        <v>10.0</v>
      </c>
    </row>
    <row r="205" outlineLevel="1">
      <c r="B205" s="47" t="b">
        <f t="shared" si="68"/>
        <v>0</v>
      </c>
      <c r="C205" s="6" t="s">
        <v>229</v>
      </c>
      <c r="F205" s="48" t="s">
        <v>39</v>
      </c>
      <c r="I205" s="37"/>
      <c r="J205" s="50">
        <f t="shared" si="69"/>
        <v>0</v>
      </c>
      <c r="K205" s="50">
        <f t="shared" si="70"/>
        <v>10</v>
      </c>
      <c r="L205" s="51">
        <v>10.0</v>
      </c>
    </row>
    <row r="206" outlineLevel="1">
      <c r="B206" s="47" t="b">
        <f t="shared" si="68"/>
        <v>0</v>
      </c>
      <c r="C206" s="6" t="s">
        <v>230</v>
      </c>
      <c r="F206" s="48" t="s">
        <v>39</v>
      </c>
      <c r="I206" s="37"/>
      <c r="J206" s="50">
        <f t="shared" si="69"/>
        <v>0</v>
      </c>
      <c r="K206" s="50">
        <f t="shared" si="70"/>
        <v>10</v>
      </c>
      <c r="L206" s="51">
        <v>10.0</v>
      </c>
    </row>
    <row r="207" outlineLevel="1">
      <c r="B207" s="47" t="b">
        <f t="shared" si="68"/>
        <v>0</v>
      </c>
      <c r="C207" s="6" t="s">
        <v>231</v>
      </c>
      <c r="F207" s="48" t="s">
        <v>39</v>
      </c>
      <c r="I207" s="37"/>
      <c r="J207" s="50">
        <f t="shared" si="69"/>
        <v>0</v>
      </c>
      <c r="K207" s="50">
        <f t="shared" si="70"/>
        <v>10</v>
      </c>
      <c r="L207" s="51">
        <v>10.0</v>
      </c>
    </row>
    <row r="208" outlineLevel="1">
      <c r="B208" s="7"/>
      <c r="F208" s="48"/>
      <c r="I208" s="37"/>
      <c r="J208" s="50"/>
      <c r="K208" s="50"/>
      <c r="L208" s="51"/>
    </row>
    <row r="209">
      <c r="A209" s="47" t="b">
        <f>$J209=$K209</f>
        <v>0</v>
      </c>
      <c r="B209" s="45" t="s">
        <v>232</v>
      </c>
      <c r="F209" s="48"/>
      <c r="I209" s="7"/>
      <c r="J209" s="59">
        <f t="shared" ref="J209:K209" si="71">SUM(J210:J218)</f>
        <v>0</v>
      </c>
      <c r="K209" s="59">
        <f t="shared" si="71"/>
        <v>80</v>
      </c>
      <c r="L209" s="51"/>
    </row>
    <row r="210" outlineLevel="1">
      <c r="B210" s="47" t="b">
        <f t="shared" ref="B210:B217" si="72">$J210=$K210</f>
        <v>0</v>
      </c>
      <c r="C210" s="6" t="s">
        <v>233</v>
      </c>
      <c r="F210" s="48" t="s">
        <v>39</v>
      </c>
      <c r="I210" s="37"/>
      <c r="J210" s="50">
        <f t="shared" ref="J210:J217" si="73">IF(OR($F210="Fluent", $F210="Grandfathered"), $L210, 0)</f>
        <v>0</v>
      </c>
      <c r="K210" s="50">
        <f t="shared" ref="K210:K217" si="74">IF($F210="Waived", 0, $L210)</f>
        <v>10</v>
      </c>
      <c r="L210" s="51">
        <v>10.0</v>
      </c>
    </row>
    <row r="211" outlineLevel="1">
      <c r="B211" s="47" t="b">
        <f t="shared" si="72"/>
        <v>0</v>
      </c>
      <c r="C211" s="6" t="s">
        <v>234</v>
      </c>
      <c r="F211" s="48" t="s">
        <v>39</v>
      </c>
      <c r="I211" s="37"/>
      <c r="J211" s="50">
        <f t="shared" si="73"/>
        <v>0</v>
      </c>
      <c r="K211" s="50">
        <f t="shared" si="74"/>
        <v>10</v>
      </c>
      <c r="L211" s="51">
        <v>10.0</v>
      </c>
    </row>
    <row r="212" outlineLevel="1">
      <c r="B212" s="47" t="b">
        <f t="shared" si="72"/>
        <v>0</v>
      </c>
      <c r="C212" s="6" t="s">
        <v>235</v>
      </c>
      <c r="F212" s="48" t="s">
        <v>39</v>
      </c>
      <c r="I212" s="37"/>
      <c r="J212" s="50">
        <f t="shared" si="73"/>
        <v>0</v>
      </c>
      <c r="K212" s="50">
        <f t="shared" si="74"/>
        <v>10</v>
      </c>
      <c r="L212" s="51">
        <v>10.0</v>
      </c>
    </row>
    <row r="213" outlineLevel="1">
      <c r="B213" s="47" t="b">
        <f t="shared" si="72"/>
        <v>0</v>
      </c>
      <c r="C213" s="6" t="s">
        <v>236</v>
      </c>
      <c r="F213" s="48" t="s">
        <v>39</v>
      </c>
      <c r="I213" s="37"/>
      <c r="J213" s="50">
        <f t="shared" si="73"/>
        <v>0</v>
      </c>
      <c r="K213" s="50">
        <f t="shared" si="74"/>
        <v>10</v>
      </c>
      <c r="L213" s="51">
        <v>10.0</v>
      </c>
    </row>
    <row r="214" outlineLevel="1">
      <c r="B214" s="47" t="b">
        <f t="shared" si="72"/>
        <v>0</v>
      </c>
      <c r="C214" s="6" t="s">
        <v>237</v>
      </c>
      <c r="F214" s="48" t="s">
        <v>39</v>
      </c>
      <c r="I214" s="37"/>
      <c r="J214" s="50">
        <f t="shared" si="73"/>
        <v>0</v>
      </c>
      <c r="K214" s="50">
        <f t="shared" si="74"/>
        <v>10</v>
      </c>
      <c r="L214" s="51">
        <v>10.0</v>
      </c>
    </row>
    <row r="215" outlineLevel="1">
      <c r="B215" s="47" t="b">
        <f t="shared" si="72"/>
        <v>0</v>
      </c>
      <c r="C215" s="6" t="s">
        <v>238</v>
      </c>
      <c r="F215" s="48" t="s">
        <v>39</v>
      </c>
      <c r="I215" s="37"/>
      <c r="J215" s="50">
        <f t="shared" si="73"/>
        <v>0</v>
      </c>
      <c r="K215" s="50">
        <f t="shared" si="74"/>
        <v>10</v>
      </c>
      <c r="L215" s="51">
        <v>10.0</v>
      </c>
    </row>
    <row r="216" outlineLevel="1">
      <c r="B216" s="47" t="b">
        <f t="shared" si="72"/>
        <v>0</v>
      </c>
      <c r="C216" s="6" t="s">
        <v>239</v>
      </c>
      <c r="F216" s="48" t="s">
        <v>39</v>
      </c>
      <c r="I216" s="37"/>
      <c r="J216" s="50">
        <f t="shared" si="73"/>
        <v>0</v>
      </c>
      <c r="K216" s="50">
        <f t="shared" si="74"/>
        <v>10</v>
      </c>
      <c r="L216" s="51">
        <v>10.0</v>
      </c>
    </row>
    <row r="217" outlineLevel="1">
      <c r="B217" s="47" t="b">
        <f t="shared" si="72"/>
        <v>0</v>
      </c>
      <c r="C217" s="6" t="s">
        <v>240</v>
      </c>
      <c r="F217" s="48" t="s">
        <v>39</v>
      </c>
      <c r="I217" s="37"/>
      <c r="J217" s="50">
        <f t="shared" si="73"/>
        <v>0</v>
      </c>
      <c r="K217" s="50">
        <f t="shared" si="74"/>
        <v>10</v>
      </c>
      <c r="L217" s="51">
        <v>10.0</v>
      </c>
    </row>
    <row r="218" outlineLevel="1">
      <c r="F218" s="48"/>
      <c r="I218" s="37"/>
      <c r="J218" s="50"/>
      <c r="K218" s="50"/>
      <c r="L218" s="51"/>
    </row>
    <row r="219">
      <c r="A219" s="47" t="b">
        <f>$J219=$K219</f>
        <v>0</v>
      </c>
      <c r="B219" s="45" t="s">
        <v>241</v>
      </c>
      <c r="F219" s="48"/>
      <c r="I219" s="7"/>
      <c r="J219" s="59">
        <f t="shared" ref="J219:K219" si="75">SUM(J220:J226)</f>
        <v>0</v>
      </c>
      <c r="K219" s="59">
        <f t="shared" si="75"/>
        <v>60</v>
      </c>
      <c r="L219" s="51"/>
    </row>
    <row r="220" outlineLevel="1">
      <c r="B220" s="47" t="b">
        <f t="shared" ref="B220:B225" si="76">$J220=$K220</f>
        <v>0</v>
      </c>
      <c r="C220" s="6" t="s">
        <v>242</v>
      </c>
      <c r="F220" s="48" t="s">
        <v>39</v>
      </c>
      <c r="I220" s="37"/>
      <c r="J220" s="50">
        <f t="shared" ref="J220:J225" si="77">IF(OR($F220="Fluent", $F220="Grandfathered"), $L220, 0)</f>
        <v>0</v>
      </c>
      <c r="K220" s="50">
        <f t="shared" ref="K220:K225" si="78">IF($F220="Waived", 0, $L220)</f>
        <v>10</v>
      </c>
      <c r="L220" s="51">
        <v>10.0</v>
      </c>
    </row>
    <row r="221" outlineLevel="1">
      <c r="B221" s="47" t="b">
        <f t="shared" si="76"/>
        <v>0</v>
      </c>
      <c r="C221" s="6" t="s">
        <v>243</v>
      </c>
      <c r="F221" s="48" t="s">
        <v>39</v>
      </c>
      <c r="I221" s="37"/>
      <c r="J221" s="50">
        <f t="shared" si="77"/>
        <v>0</v>
      </c>
      <c r="K221" s="50">
        <f t="shared" si="78"/>
        <v>10</v>
      </c>
      <c r="L221" s="51">
        <v>10.0</v>
      </c>
    </row>
    <row r="222" outlineLevel="1">
      <c r="B222" s="47" t="b">
        <f t="shared" si="76"/>
        <v>0</v>
      </c>
      <c r="C222" s="6" t="s">
        <v>244</v>
      </c>
      <c r="F222" s="48" t="s">
        <v>39</v>
      </c>
      <c r="I222" s="37"/>
      <c r="J222" s="50">
        <f t="shared" si="77"/>
        <v>0</v>
      </c>
      <c r="K222" s="50">
        <f t="shared" si="78"/>
        <v>10</v>
      </c>
      <c r="L222" s="51">
        <v>10.0</v>
      </c>
    </row>
    <row r="223" outlineLevel="1">
      <c r="B223" s="47" t="b">
        <f t="shared" si="76"/>
        <v>0</v>
      </c>
      <c r="C223" s="6" t="s">
        <v>245</v>
      </c>
      <c r="F223" s="48" t="s">
        <v>39</v>
      </c>
      <c r="I223" s="37"/>
      <c r="J223" s="50">
        <f t="shared" si="77"/>
        <v>0</v>
      </c>
      <c r="K223" s="50">
        <f t="shared" si="78"/>
        <v>10</v>
      </c>
      <c r="L223" s="51">
        <v>10.0</v>
      </c>
    </row>
    <row r="224" outlineLevel="1">
      <c r="B224" s="47" t="b">
        <f t="shared" si="76"/>
        <v>0</v>
      </c>
      <c r="C224" s="6" t="s">
        <v>246</v>
      </c>
      <c r="F224" s="48" t="s">
        <v>39</v>
      </c>
      <c r="I224" s="37"/>
      <c r="J224" s="50">
        <f t="shared" si="77"/>
        <v>0</v>
      </c>
      <c r="K224" s="50">
        <f t="shared" si="78"/>
        <v>10</v>
      </c>
      <c r="L224" s="51">
        <v>10.0</v>
      </c>
    </row>
    <row r="225" outlineLevel="1">
      <c r="B225" s="47" t="b">
        <f t="shared" si="76"/>
        <v>0</v>
      </c>
      <c r="C225" s="6" t="s">
        <v>247</v>
      </c>
      <c r="F225" s="48" t="s">
        <v>39</v>
      </c>
      <c r="I225" s="37"/>
      <c r="J225" s="50">
        <f t="shared" si="77"/>
        <v>0</v>
      </c>
      <c r="K225" s="50">
        <f t="shared" si="78"/>
        <v>10</v>
      </c>
      <c r="L225" s="51">
        <v>10.0</v>
      </c>
    </row>
    <row r="226" outlineLevel="1">
      <c r="J226" s="27"/>
      <c r="K226" s="27"/>
      <c r="L226" s="28"/>
    </row>
    <row r="227">
      <c r="A227" s="29"/>
      <c r="J227" s="27"/>
      <c r="K227" s="27"/>
      <c r="L227" s="28"/>
    </row>
    <row r="228">
      <c r="A228" s="46" t="s">
        <v>18</v>
      </c>
      <c r="J228" s="27"/>
      <c r="K228" s="27"/>
      <c r="L228" s="28"/>
    </row>
    <row r="229">
      <c r="A229" s="47" t="b">
        <f>$J229=$K229</f>
        <v>0</v>
      </c>
      <c r="B229" s="45" t="s">
        <v>248</v>
      </c>
      <c r="F229" s="48"/>
      <c r="I229" s="7"/>
      <c r="J229" s="59">
        <f t="shared" ref="J229:K229" si="79">SUM(J230:J238)</f>
        <v>0</v>
      </c>
      <c r="K229" s="59">
        <f t="shared" si="79"/>
        <v>80</v>
      </c>
      <c r="L229" s="51"/>
    </row>
    <row r="230" outlineLevel="1">
      <c r="B230" s="47" t="b">
        <f t="shared" ref="B230:B237" si="80">$J230=$K230</f>
        <v>0</v>
      </c>
      <c r="C230" s="60" t="s">
        <v>249</v>
      </c>
      <c r="F230" s="48" t="s">
        <v>39</v>
      </c>
      <c r="I230" s="37"/>
      <c r="J230" s="50">
        <f t="shared" ref="J230:J237" si="81">IF(OR($F230="Fluent", $F230="Grandfathered"), $L230, 0)</f>
        <v>0</v>
      </c>
      <c r="K230" s="50">
        <f t="shared" ref="K230:K237" si="82">IF($F230="Waived", 0, $L230)</f>
        <v>10</v>
      </c>
      <c r="L230" s="51">
        <v>10.0</v>
      </c>
    </row>
    <row r="231" outlineLevel="1">
      <c r="B231" s="47" t="b">
        <f t="shared" si="80"/>
        <v>0</v>
      </c>
      <c r="C231" s="60" t="s">
        <v>250</v>
      </c>
      <c r="F231" s="48" t="s">
        <v>39</v>
      </c>
      <c r="I231" s="37"/>
      <c r="J231" s="50">
        <f t="shared" si="81"/>
        <v>0</v>
      </c>
      <c r="K231" s="50">
        <f t="shared" si="82"/>
        <v>10</v>
      </c>
      <c r="L231" s="51">
        <v>10.0</v>
      </c>
    </row>
    <row r="232" outlineLevel="1">
      <c r="B232" s="47" t="b">
        <f t="shared" si="80"/>
        <v>0</v>
      </c>
      <c r="C232" s="60" t="s">
        <v>251</v>
      </c>
      <c r="F232" s="48" t="s">
        <v>39</v>
      </c>
      <c r="I232" s="37"/>
      <c r="J232" s="50">
        <f t="shared" si="81"/>
        <v>0</v>
      </c>
      <c r="K232" s="50">
        <f t="shared" si="82"/>
        <v>10</v>
      </c>
      <c r="L232" s="51">
        <v>10.0</v>
      </c>
    </row>
    <row r="233" outlineLevel="1">
      <c r="B233" s="47" t="b">
        <f t="shared" si="80"/>
        <v>0</v>
      </c>
      <c r="C233" s="60" t="s">
        <v>252</v>
      </c>
      <c r="F233" s="48" t="s">
        <v>39</v>
      </c>
      <c r="I233" s="37"/>
      <c r="J233" s="50">
        <f t="shared" si="81"/>
        <v>0</v>
      </c>
      <c r="K233" s="50">
        <f t="shared" si="82"/>
        <v>10</v>
      </c>
      <c r="L233" s="51">
        <v>10.0</v>
      </c>
    </row>
    <row r="234" outlineLevel="1">
      <c r="B234" s="47" t="b">
        <f t="shared" si="80"/>
        <v>0</v>
      </c>
      <c r="C234" s="60" t="s">
        <v>253</v>
      </c>
      <c r="F234" s="48" t="s">
        <v>39</v>
      </c>
      <c r="I234" s="37"/>
      <c r="J234" s="50">
        <f t="shared" si="81"/>
        <v>0</v>
      </c>
      <c r="K234" s="50">
        <f t="shared" si="82"/>
        <v>10</v>
      </c>
      <c r="L234" s="51">
        <v>10.0</v>
      </c>
    </row>
    <row r="235" outlineLevel="1">
      <c r="B235" s="47" t="b">
        <f t="shared" si="80"/>
        <v>0</v>
      </c>
      <c r="C235" s="6" t="s">
        <v>254</v>
      </c>
      <c r="F235" s="48" t="s">
        <v>39</v>
      </c>
      <c r="I235" s="37"/>
      <c r="J235" s="50">
        <f t="shared" si="81"/>
        <v>0</v>
      </c>
      <c r="K235" s="50">
        <f t="shared" si="82"/>
        <v>10</v>
      </c>
      <c r="L235" s="51">
        <v>10.0</v>
      </c>
    </row>
    <row r="236" outlineLevel="1">
      <c r="B236" s="47" t="b">
        <f t="shared" si="80"/>
        <v>0</v>
      </c>
      <c r="C236" s="60" t="s">
        <v>255</v>
      </c>
      <c r="F236" s="48" t="s">
        <v>39</v>
      </c>
      <c r="I236" s="37"/>
      <c r="J236" s="50">
        <f t="shared" si="81"/>
        <v>0</v>
      </c>
      <c r="K236" s="50">
        <f t="shared" si="82"/>
        <v>10</v>
      </c>
      <c r="L236" s="51">
        <v>10.0</v>
      </c>
    </row>
    <row r="237" outlineLevel="1">
      <c r="B237" s="47" t="b">
        <f t="shared" si="80"/>
        <v>0</v>
      </c>
      <c r="C237" s="60" t="s">
        <v>256</v>
      </c>
      <c r="F237" s="48" t="s">
        <v>39</v>
      </c>
      <c r="I237" s="37"/>
      <c r="J237" s="50">
        <f t="shared" si="81"/>
        <v>0</v>
      </c>
      <c r="K237" s="50">
        <f t="shared" si="82"/>
        <v>10</v>
      </c>
      <c r="L237" s="51">
        <v>10.0</v>
      </c>
    </row>
    <row r="238" outlineLevel="1">
      <c r="A238" s="29"/>
      <c r="J238" s="27"/>
      <c r="K238" s="27"/>
      <c r="L238" s="28"/>
    </row>
    <row r="239">
      <c r="A239" s="47" t="b">
        <f>$J239=$K239</f>
        <v>0</v>
      </c>
      <c r="B239" s="45" t="s">
        <v>257</v>
      </c>
      <c r="F239" s="48"/>
      <c r="I239" s="7"/>
      <c r="J239" s="59">
        <f t="shared" ref="J239:K239" si="83">SUM(J240:J244)</f>
        <v>0</v>
      </c>
      <c r="K239" s="59">
        <f t="shared" si="83"/>
        <v>40</v>
      </c>
      <c r="L239" s="51"/>
    </row>
    <row r="240" outlineLevel="1">
      <c r="B240" s="47" t="b">
        <f t="shared" ref="B240:B243" si="84">$J240=$K240</f>
        <v>0</v>
      </c>
      <c r="C240" s="60" t="s">
        <v>258</v>
      </c>
      <c r="F240" s="48" t="s">
        <v>39</v>
      </c>
      <c r="I240" s="37"/>
      <c r="J240" s="50">
        <f t="shared" ref="J240:J243" si="85">IF(OR($F240="Fluent", $F240="Grandfathered"), $L240, 0)</f>
        <v>0</v>
      </c>
      <c r="K240" s="50">
        <f t="shared" ref="K240:K243" si="86">IF($F240="Waived", 0, $L240)</f>
        <v>10</v>
      </c>
      <c r="L240" s="51">
        <v>10.0</v>
      </c>
    </row>
    <row r="241" outlineLevel="1">
      <c r="B241" s="47" t="b">
        <f t="shared" si="84"/>
        <v>0</v>
      </c>
      <c r="C241" s="60" t="s">
        <v>259</v>
      </c>
      <c r="F241" s="48" t="s">
        <v>39</v>
      </c>
      <c r="I241" s="37"/>
      <c r="J241" s="50">
        <f t="shared" si="85"/>
        <v>0</v>
      </c>
      <c r="K241" s="50">
        <f t="shared" si="86"/>
        <v>10</v>
      </c>
      <c r="L241" s="51">
        <v>10.0</v>
      </c>
    </row>
    <row r="242" outlineLevel="1">
      <c r="B242" s="47" t="b">
        <f t="shared" si="84"/>
        <v>0</v>
      </c>
      <c r="C242" s="60" t="s">
        <v>260</v>
      </c>
      <c r="F242" s="48" t="s">
        <v>39</v>
      </c>
      <c r="I242" s="37"/>
      <c r="J242" s="50">
        <f t="shared" si="85"/>
        <v>0</v>
      </c>
      <c r="K242" s="50">
        <f t="shared" si="86"/>
        <v>10</v>
      </c>
      <c r="L242" s="51">
        <v>10.0</v>
      </c>
    </row>
    <row r="243" outlineLevel="1">
      <c r="B243" s="47" t="b">
        <f t="shared" si="84"/>
        <v>0</v>
      </c>
      <c r="C243" s="60" t="s">
        <v>261</v>
      </c>
      <c r="F243" s="48" t="s">
        <v>39</v>
      </c>
      <c r="I243" s="37"/>
      <c r="J243" s="50">
        <f t="shared" si="85"/>
        <v>0</v>
      </c>
      <c r="K243" s="50">
        <f t="shared" si="86"/>
        <v>10</v>
      </c>
      <c r="L243" s="51">
        <v>10.0</v>
      </c>
    </row>
    <row r="244" outlineLevel="1">
      <c r="A244" s="29"/>
      <c r="D244" s="60"/>
      <c r="E244" s="60"/>
      <c r="J244" s="27"/>
      <c r="K244" s="27"/>
      <c r="L244" s="28"/>
    </row>
    <row r="245">
      <c r="A245" s="47" t="b">
        <f>$J245=$K245</f>
        <v>0</v>
      </c>
      <c r="B245" s="45" t="s">
        <v>262</v>
      </c>
      <c r="F245" s="48"/>
      <c r="I245" s="7"/>
      <c r="J245" s="59">
        <f t="shared" ref="J245:K245" si="87">SUM(J246:J249)</f>
        <v>0</v>
      </c>
      <c r="K245" s="59">
        <f t="shared" si="87"/>
        <v>30</v>
      </c>
      <c r="L245" s="51"/>
    </row>
    <row r="246" outlineLevel="1">
      <c r="B246" s="47" t="b">
        <f t="shared" ref="B246:B248" si="88">$J246=$K246</f>
        <v>0</v>
      </c>
      <c r="C246" s="60" t="s">
        <v>263</v>
      </c>
      <c r="F246" s="48" t="s">
        <v>39</v>
      </c>
      <c r="I246" s="37"/>
      <c r="J246" s="50">
        <f t="shared" ref="J246:J248" si="89">IF(OR($F246="Fluent", $F246="Grandfathered"), $L246, 0)</f>
        <v>0</v>
      </c>
      <c r="K246" s="50">
        <f t="shared" ref="K246:K248" si="90">IF($F246="Waived", 0, $L246)</f>
        <v>10</v>
      </c>
      <c r="L246" s="51">
        <v>10.0</v>
      </c>
    </row>
    <row r="247" outlineLevel="1">
      <c r="B247" s="47" t="b">
        <f t="shared" si="88"/>
        <v>0</v>
      </c>
      <c r="C247" s="60" t="s">
        <v>264</v>
      </c>
      <c r="F247" s="48" t="s">
        <v>39</v>
      </c>
      <c r="I247" s="37"/>
      <c r="J247" s="50">
        <f t="shared" si="89"/>
        <v>0</v>
      </c>
      <c r="K247" s="50">
        <f t="shared" si="90"/>
        <v>10</v>
      </c>
      <c r="L247" s="51">
        <v>10.0</v>
      </c>
    </row>
    <row r="248" outlineLevel="1">
      <c r="B248" s="47" t="b">
        <f t="shared" si="88"/>
        <v>0</v>
      </c>
      <c r="C248" s="60" t="s">
        <v>265</v>
      </c>
      <c r="F248" s="48" t="s">
        <v>39</v>
      </c>
      <c r="I248" s="37"/>
      <c r="J248" s="50">
        <f t="shared" si="89"/>
        <v>0</v>
      </c>
      <c r="K248" s="50">
        <f t="shared" si="90"/>
        <v>10</v>
      </c>
      <c r="L248" s="51">
        <v>10.0</v>
      </c>
    </row>
    <row r="249" outlineLevel="1">
      <c r="A249" s="29"/>
      <c r="J249" s="27"/>
      <c r="K249" s="27"/>
      <c r="L249" s="28"/>
    </row>
    <row r="250">
      <c r="A250" s="47" t="b">
        <f>$J250=$K250</f>
        <v>0</v>
      </c>
      <c r="B250" s="45" t="s">
        <v>266</v>
      </c>
      <c r="F250" s="48"/>
      <c r="I250" s="7"/>
      <c r="J250" s="59">
        <f t="shared" ref="J250:K250" si="91">SUM(J251:J256)</f>
        <v>0</v>
      </c>
      <c r="K250" s="59">
        <f t="shared" si="91"/>
        <v>50</v>
      </c>
      <c r="L250" s="51"/>
    </row>
    <row r="251" outlineLevel="1">
      <c r="B251" s="47" t="b">
        <f t="shared" ref="B251:B255" si="92">$J251=$K251</f>
        <v>0</v>
      </c>
      <c r="C251" s="6" t="s">
        <v>267</v>
      </c>
      <c r="F251" s="48" t="s">
        <v>39</v>
      </c>
      <c r="I251" s="37"/>
      <c r="J251" s="50">
        <f t="shared" ref="J251:J255" si="93">IF(OR($F251="Fluent", $F251="Grandfathered"), $L251, 0)</f>
        <v>0</v>
      </c>
      <c r="K251" s="50">
        <f t="shared" ref="K251:K255" si="94">IF($F251="Waived", 0, $L251)</f>
        <v>10</v>
      </c>
      <c r="L251" s="51">
        <v>10.0</v>
      </c>
    </row>
    <row r="252" outlineLevel="1">
      <c r="B252" s="47" t="b">
        <f t="shared" si="92"/>
        <v>0</v>
      </c>
      <c r="C252" s="6" t="s">
        <v>268</v>
      </c>
      <c r="F252" s="48" t="s">
        <v>39</v>
      </c>
      <c r="I252" s="37"/>
      <c r="J252" s="50">
        <f t="shared" si="93"/>
        <v>0</v>
      </c>
      <c r="K252" s="50">
        <f t="shared" si="94"/>
        <v>10</v>
      </c>
      <c r="L252" s="51">
        <v>10.0</v>
      </c>
    </row>
    <row r="253" outlineLevel="1">
      <c r="B253" s="47" t="b">
        <f t="shared" si="92"/>
        <v>0</v>
      </c>
      <c r="C253" s="6" t="s">
        <v>269</v>
      </c>
      <c r="F253" s="48" t="s">
        <v>39</v>
      </c>
      <c r="I253" s="37"/>
      <c r="J253" s="50">
        <f t="shared" si="93"/>
        <v>0</v>
      </c>
      <c r="K253" s="50">
        <f t="shared" si="94"/>
        <v>10</v>
      </c>
      <c r="L253" s="51">
        <v>10.0</v>
      </c>
    </row>
    <row r="254" outlineLevel="1">
      <c r="B254" s="47" t="b">
        <f t="shared" si="92"/>
        <v>0</v>
      </c>
      <c r="C254" s="6" t="s">
        <v>270</v>
      </c>
      <c r="F254" s="48" t="s">
        <v>39</v>
      </c>
      <c r="I254" s="37"/>
      <c r="J254" s="50">
        <f t="shared" si="93"/>
        <v>0</v>
      </c>
      <c r="K254" s="50">
        <f t="shared" si="94"/>
        <v>10</v>
      </c>
      <c r="L254" s="51">
        <v>10.0</v>
      </c>
    </row>
    <row r="255" outlineLevel="1">
      <c r="B255" s="47" t="b">
        <f t="shared" si="92"/>
        <v>0</v>
      </c>
      <c r="C255" s="60" t="s">
        <v>271</v>
      </c>
      <c r="F255" s="48" t="s">
        <v>39</v>
      </c>
      <c r="I255" s="37"/>
      <c r="J255" s="50">
        <f t="shared" si="93"/>
        <v>0</v>
      </c>
      <c r="K255" s="50">
        <f t="shared" si="94"/>
        <v>10</v>
      </c>
      <c r="L255" s="51">
        <v>10.0</v>
      </c>
    </row>
    <row r="256" outlineLevel="1">
      <c r="A256" s="29"/>
      <c r="J256" s="27"/>
      <c r="K256" s="27"/>
      <c r="L256" s="28"/>
    </row>
    <row r="257">
      <c r="A257" s="29"/>
      <c r="C257" s="60"/>
      <c r="J257" s="27"/>
      <c r="K257" s="27"/>
      <c r="L257" s="28"/>
    </row>
    <row r="258">
      <c r="A258" s="46" t="s">
        <v>272</v>
      </c>
      <c r="J258" s="27"/>
      <c r="K258" s="27"/>
      <c r="L258" s="28"/>
    </row>
    <row r="259">
      <c r="A259" s="29"/>
      <c r="J259" s="27"/>
      <c r="K259" s="27"/>
      <c r="L259" s="28"/>
    </row>
    <row r="260">
      <c r="A260" s="47" t="b">
        <f>$J260=$K260</f>
        <v>1</v>
      </c>
      <c r="B260" s="61" t="s">
        <v>273</v>
      </c>
      <c r="F260" s="48"/>
      <c r="I260" s="7"/>
      <c r="J260" s="59">
        <f t="shared" ref="J260:K260" si="95">SUM(J261:J266)</f>
        <v>0</v>
      </c>
      <c r="K260" s="59">
        <f t="shared" si="95"/>
        <v>0</v>
      </c>
      <c r="L260" s="51"/>
    </row>
    <row r="261">
      <c r="A261" s="29"/>
      <c r="C261" s="6" t="s">
        <v>274</v>
      </c>
      <c r="J261" s="27"/>
      <c r="K261" s="27"/>
      <c r="L261" s="28"/>
    </row>
    <row r="262">
      <c r="A262" s="29"/>
      <c r="C262" s="6" t="s">
        <v>275</v>
      </c>
      <c r="J262" s="27"/>
      <c r="K262" s="27"/>
      <c r="L262" s="28"/>
    </row>
    <row r="263">
      <c r="A263" s="29"/>
      <c r="C263" s="6" t="s">
        <v>276</v>
      </c>
      <c r="J263" s="27"/>
      <c r="K263" s="27"/>
      <c r="L263" s="28"/>
    </row>
    <row r="264">
      <c r="A264" s="29"/>
      <c r="C264" s="6" t="s">
        <v>277</v>
      </c>
      <c r="J264" s="27"/>
      <c r="K264" s="27"/>
      <c r="L264" s="28"/>
    </row>
    <row r="265">
      <c r="A265" s="29"/>
      <c r="C265" s="6" t="s">
        <v>278</v>
      </c>
      <c r="J265" s="27"/>
      <c r="K265" s="27"/>
      <c r="L265" s="28"/>
    </row>
    <row r="266">
      <c r="A266" s="29"/>
      <c r="C266" s="6" t="s">
        <v>279</v>
      </c>
      <c r="J266" s="27"/>
      <c r="K266" s="27"/>
      <c r="L266" s="28"/>
    </row>
    <row r="267">
      <c r="A267" s="29"/>
      <c r="C267" s="6" t="s">
        <v>280</v>
      </c>
      <c r="J267" s="27"/>
      <c r="K267" s="27"/>
      <c r="L267" s="28"/>
    </row>
    <row r="268">
      <c r="A268" s="29"/>
      <c r="C268" s="6" t="s">
        <v>281</v>
      </c>
      <c r="J268" s="27"/>
      <c r="K268" s="27"/>
      <c r="L268" s="28"/>
    </row>
    <row r="269">
      <c r="A269" s="29"/>
      <c r="C269" s="6" t="s">
        <v>282</v>
      </c>
      <c r="J269" s="27"/>
      <c r="K269" s="27"/>
      <c r="L269" s="28"/>
    </row>
    <row r="270">
      <c r="A270" s="29"/>
      <c r="C270" s="6" t="s">
        <v>283</v>
      </c>
      <c r="J270" s="27"/>
      <c r="K270" s="27"/>
      <c r="L270" s="28"/>
    </row>
    <row r="271">
      <c r="A271" s="29"/>
      <c r="C271" s="6" t="s">
        <v>284</v>
      </c>
      <c r="J271" s="27"/>
      <c r="K271" s="27"/>
      <c r="L271" s="28"/>
    </row>
    <row r="272">
      <c r="A272" s="29"/>
      <c r="B272" s="6"/>
      <c r="J272" s="27"/>
      <c r="K272" s="27"/>
      <c r="L272" s="28"/>
    </row>
    <row r="273">
      <c r="A273" s="29"/>
      <c r="B273" s="6"/>
      <c r="J273" s="27"/>
      <c r="K273" s="27"/>
      <c r="L273" s="28"/>
    </row>
    <row r="274">
      <c r="A274" s="29"/>
      <c r="B274" s="6"/>
      <c r="J274" s="27"/>
      <c r="K274" s="27"/>
      <c r="L274" s="28"/>
    </row>
    <row r="275">
      <c r="A275" s="29"/>
      <c r="B275" s="6"/>
      <c r="J275" s="27"/>
      <c r="K275" s="27"/>
      <c r="L275" s="28"/>
    </row>
    <row r="276">
      <c r="A276" s="29"/>
      <c r="B276" s="6" t="s">
        <v>285</v>
      </c>
      <c r="J276" s="27"/>
      <c r="K276" s="27"/>
      <c r="L276" s="28"/>
    </row>
    <row r="277">
      <c r="A277" s="29"/>
      <c r="J277" s="27"/>
      <c r="K277" s="27"/>
      <c r="L277" s="28"/>
    </row>
    <row r="278">
      <c r="A278" s="29"/>
      <c r="B278" s="6" t="s">
        <v>286</v>
      </c>
      <c r="J278" s="27"/>
      <c r="K278" s="27"/>
      <c r="L278" s="28"/>
    </row>
    <row r="279">
      <c r="A279" s="29"/>
      <c r="C279" s="6" t="s">
        <v>287</v>
      </c>
      <c r="J279" s="27"/>
      <c r="K279" s="27"/>
      <c r="L279" s="28"/>
    </row>
    <row r="280">
      <c r="A280" s="29"/>
      <c r="C280" s="6" t="s">
        <v>288</v>
      </c>
      <c r="J280" s="27"/>
      <c r="K280" s="27"/>
      <c r="L280" s="28"/>
    </row>
    <row r="281">
      <c r="A281" s="29"/>
      <c r="C281" s="6" t="s">
        <v>289</v>
      </c>
      <c r="J281" s="27"/>
      <c r="K281" s="27"/>
      <c r="L281" s="28"/>
    </row>
    <row r="282">
      <c r="A282" s="29"/>
      <c r="J282" s="27"/>
      <c r="K282" s="27"/>
      <c r="L282" s="28"/>
    </row>
    <row r="283">
      <c r="A283" s="29"/>
      <c r="J283" s="27"/>
      <c r="K283" s="27"/>
      <c r="L283" s="28"/>
    </row>
    <row r="284">
      <c r="A284" s="29"/>
      <c r="J284" s="27"/>
      <c r="K284" s="27"/>
      <c r="L284" s="28"/>
    </row>
    <row r="285">
      <c r="A285" s="29"/>
      <c r="J285" s="27"/>
      <c r="K285" s="27"/>
      <c r="L285" s="28"/>
    </row>
    <row r="286">
      <c r="A286" s="29"/>
      <c r="J286" s="27"/>
      <c r="K286" s="27"/>
      <c r="L286" s="28"/>
    </row>
    <row r="287">
      <c r="A287" s="29"/>
      <c r="J287" s="27"/>
      <c r="K287" s="27"/>
      <c r="L287" s="28"/>
    </row>
    <row r="288">
      <c r="A288" s="29"/>
      <c r="J288" s="27"/>
      <c r="K288" s="27"/>
      <c r="L288" s="28"/>
    </row>
    <row r="289">
      <c r="A289" s="29"/>
      <c r="J289" s="27"/>
      <c r="K289" s="27"/>
      <c r="L289" s="28"/>
    </row>
    <row r="290">
      <c r="A290" s="29"/>
      <c r="J290" s="27"/>
      <c r="K290" s="27"/>
      <c r="L290" s="28"/>
    </row>
    <row r="291">
      <c r="A291" s="29"/>
      <c r="J291" s="27"/>
      <c r="K291" s="27"/>
      <c r="L291" s="28"/>
    </row>
    <row r="292">
      <c r="A292" s="29"/>
      <c r="J292" s="27"/>
      <c r="K292" s="27"/>
      <c r="L292" s="28"/>
    </row>
    <row r="293">
      <c r="A293" s="29"/>
      <c r="J293" s="27"/>
      <c r="K293" s="27"/>
      <c r="L293" s="28"/>
    </row>
    <row r="294">
      <c r="A294" s="29" t="s">
        <v>290</v>
      </c>
      <c r="J294" s="27"/>
      <c r="K294" s="27"/>
      <c r="L294" s="28"/>
    </row>
    <row r="295">
      <c r="J295" s="27"/>
      <c r="K295" s="27"/>
      <c r="L295" s="28"/>
    </row>
    <row r="296">
      <c r="B296" s="7" t="s">
        <v>9</v>
      </c>
      <c r="C296" s="7"/>
      <c r="D296" s="7"/>
      <c r="E296" s="7"/>
      <c r="J296" s="27"/>
      <c r="K296" s="27"/>
      <c r="L296" s="28"/>
    </row>
    <row r="297">
      <c r="B297" s="7"/>
      <c r="C297" s="7"/>
      <c r="D297" s="7"/>
      <c r="E297" s="7"/>
      <c r="J297" s="27"/>
      <c r="K297" s="27"/>
      <c r="L297" s="28"/>
    </row>
    <row r="298">
      <c r="B298" s="7"/>
      <c r="C298" s="7"/>
      <c r="D298" s="7"/>
      <c r="E298" s="7"/>
      <c r="J298" s="27"/>
      <c r="K298" s="27"/>
      <c r="L298" s="28"/>
    </row>
    <row r="299">
      <c r="B299" s="7"/>
      <c r="C299" s="7"/>
      <c r="D299" s="7"/>
      <c r="E299" s="7"/>
      <c r="J299" s="27"/>
      <c r="K299" s="27"/>
      <c r="L299" s="28"/>
    </row>
    <row r="300">
      <c r="B300" s="7" t="s">
        <v>9</v>
      </c>
      <c r="C300" s="7"/>
      <c r="D300" s="7"/>
      <c r="E300" s="7"/>
      <c r="J300" s="27"/>
      <c r="K300" s="27"/>
      <c r="L300" s="28"/>
    </row>
    <row r="301">
      <c r="B301" s="7"/>
      <c r="C301" s="7"/>
      <c r="D301" s="7"/>
      <c r="E301" s="7"/>
      <c r="J301" s="27"/>
      <c r="K301" s="27"/>
      <c r="L301" s="28"/>
    </row>
    <row r="302">
      <c r="B302" s="7"/>
      <c r="C302" s="7"/>
      <c r="D302" s="7"/>
      <c r="E302" s="7"/>
      <c r="J302" s="27"/>
      <c r="K302" s="27"/>
      <c r="L302" s="28"/>
    </row>
    <row r="303">
      <c r="B303" s="7"/>
      <c r="C303" s="7"/>
      <c r="D303" s="7"/>
      <c r="E303" s="7"/>
      <c r="J303" s="27"/>
      <c r="K303" s="27"/>
      <c r="L303" s="28"/>
    </row>
    <row r="304">
      <c r="B304" s="7" t="s">
        <v>9</v>
      </c>
      <c r="C304" s="7"/>
      <c r="D304" s="7"/>
      <c r="E304" s="7"/>
      <c r="J304" s="27"/>
      <c r="K304" s="27"/>
      <c r="L304" s="28"/>
    </row>
    <row r="305">
      <c r="B305" s="7"/>
      <c r="C305" s="7"/>
      <c r="D305" s="7"/>
      <c r="E305" s="7"/>
      <c r="J305" s="27"/>
      <c r="K305" s="27"/>
      <c r="L305" s="28"/>
    </row>
    <row r="306">
      <c r="B306" s="7"/>
      <c r="C306" s="7"/>
      <c r="D306" s="7"/>
      <c r="E306" s="7"/>
      <c r="J306" s="27"/>
      <c r="K306" s="27"/>
      <c r="L306" s="28"/>
    </row>
    <row r="307">
      <c r="B307" s="7"/>
      <c r="C307" s="7"/>
      <c r="D307" s="7"/>
      <c r="E307" s="7"/>
      <c r="J307" s="27"/>
      <c r="K307" s="27"/>
      <c r="L307" s="28"/>
    </row>
    <row r="308">
      <c r="B308" s="7"/>
      <c r="C308" s="7"/>
      <c r="D308" s="7"/>
      <c r="E308" s="7"/>
      <c r="J308" s="27"/>
      <c r="K308" s="27"/>
      <c r="L308" s="28"/>
    </row>
    <row r="309">
      <c r="B309" s="7" t="s">
        <v>291</v>
      </c>
      <c r="J309" s="27"/>
      <c r="K309" s="27"/>
      <c r="L309" s="28"/>
    </row>
    <row r="310">
      <c r="C310" s="6" t="s">
        <v>292</v>
      </c>
      <c r="J310" s="27"/>
      <c r="K310" s="27"/>
      <c r="L310" s="28"/>
    </row>
    <row r="311">
      <c r="C311" s="6" t="s">
        <v>293</v>
      </c>
      <c r="J311" s="27"/>
      <c r="K311" s="27"/>
      <c r="L311" s="28"/>
    </row>
    <row r="312">
      <c r="C312" s="6" t="s">
        <v>294</v>
      </c>
      <c r="J312" s="27"/>
      <c r="K312" s="27"/>
      <c r="L312" s="28"/>
    </row>
    <row r="313">
      <c r="C313" s="6" t="s">
        <v>295</v>
      </c>
      <c r="J313" s="27"/>
      <c r="K313" s="27"/>
      <c r="L313" s="28"/>
    </row>
    <row r="314">
      <c r="C314" s="6" t="s">
        <v>296</v>
      </c>
      <c r="J314" s="27"/>
      <c r="K314" s="27"/>
      <c r="L314" s="28"/>
    </row>
    <row r="315">
      <c r="C315" s="6" t="s">
        <v>297</v>
      </c>
      <c r="J315" s="27"/>
      <c r="K315" s="27"/>
      <c r="L315" s="28"/>
    </row>
    <row r="316">
      <c r="C316" s="6" t="s">
        <v>298</v>
      </c>
      <c r="J316" s="27"/>
      <c r="K316" s="27"/>
      <c r="L316" s="28"/>
    </row>
    <row r="317">
      <c r="C317" s="6" t="s">
        <v>299</v>
      </c>
      <c r="J317" s="27"/>
      <c r="K317" s="27"/>
      <c r="L317" s="28"/>
    </row>
    <row r="318">
      <c r="C318" s="6" t="s">
        <v>300</v>
      </c>
      <c r="J318" s="27"/>
      <c r="K318" s="27"/>
      <c r="L318" s="28"/>
    </row>
    <row r="319">
      <c r="C319" s="60" t="s">
        <v>301</v>
      </c>
      <c r="D319" s="6"/>
      <c r="E319" s="6"/>
      <c r="J319" s="27"/>
      <c r="K319" s="27"/>
      <c r="L319" s="28"/>
    </row>
    <row r="320">
      <c r="C320" s="6"/>
      <c r="D320" s="6"/>
      <c r="E320" s="6"/>
      <c r="J320" s="27"/>
      <c r="K320" s="27"/>
      <c r="L320" s="28"/>
    </row>
    <row r="321">
      <c r="C321" s="6"/>
      <c r="D321" s="6"/>
      <c r="E321" s="6"/>
      <c r="J321" s="27"/>
      <c r="K321" s="27"/>
      <c r="L321" s="28"/>
    </row>
    <row r="322">
      <c r="C322" s="6"/>
      <c r="D322" s="6"/>
      <c r="E322" s="6"/>
      <c r="J322" s="27"/>
      <c r="K322" s="27"/>
      <c r="L322" s="28"/>
    </row>
    <row r="323">
      <c r="J323" s="27"/>
      <c r="K323" s="27"/>
      <c r="L323" s="28"/>
    </row>
    <row r="324">
      <c r="B324" s="7" t="s">
        <v>302</v>
      </c>
      <c r="J324" s="27"/>
      <c r="K324" s="27"/>
      <c r="L324" s="28"/>
    </row>
    <row r="325">
      <c r="B325" s="32"/>
      <c r="C325" s="5" t="s">
        <v>303</v>
      </c>
      <c r="J325" s="27"/>
      <c r="K325" s="27"/>
      <c r="L325" s="28"/>
    </row>
    <row r="326">
      <c r="B326" s="32"/>
      <c r="C326" s="5" t="s">
        <v>304</v>
      </c>
      <c r="J326" s="27"/>
      <c r="K326" s="27"/>
      <c r="L326" s="28"/>
    </row>
    <row r="327">
      <c r="B327" s="32"/>
      <c r="C327" s="5" t="s">
        <v>305</v>
      </c>
      <c r="J327" s="27"/>
      <c r="K327" s="27"/>
      <c r="L327" s="28"/>
    </row>
    <row r="328">
      <c r="B328" s="32"/>
      <c r="C328" s="5" t="s">
        <v>306</v>
      </c>
      <c r="J328" s="27"/>
      <c r="K328" s="27"/>
      <c r="L328" s="28"/>
    </row>
    <row r="329">
      <c r="B329" s="32"/>
      <c r="C329" s="5" t="s">
        <v>307</v>
      </c>
      <c r="J329" s="27"/>
      <c r="K329" s="27"/>
      <c r="L329" s="28"/>
    </row>
    <row r="330">
      <c r="B330" s="32"/>
      <c r="C330" s="5" t="s">
        <v>308</v>
      </c>
      <c r="J330" s="27"/>
      <c r="K330" s="27"/>
      <c r="L330" s="28"/>
    </row>
    <row r="331">
      <c r="B331" s="32"/>
      <c r="C331" s="5" t="s">
        <v>309</v>
      </c>
      <c r="J331" s="27"/>
      <c r="K331" s="27"/>
      <c r="L331" s="28"/>
    </row>
    <row r="332">
      <c r="B332" s="62"/>
      <c r="C332" s="5" t="s">
        <v>310</v>
      </c>
      <c r="J332" s="27"/>
      <c r="K332" s="27"/>
      <c r="L332" s="28"/>
    </row>
    <row r="333">
      <c r="B333" s="62"/>
      <c r="C333" s="5" t="s">
        <v>311</v>
      </c>
      <c r="J333" s="27"/>
      <c r="K333" s="27"/>
      <c r="L333" s="28"/>
    </row>
    <row r="334">
      <c r="B334" s="62"/>
      <c r="C334" s="5" t="s">
        <v>312</v>
      </c>
      <c r="J334" s="27"/>
      <c r="K334" s="27"/>
      <c r="L334" s="28"/>
    </row>
    <row r="335">
      <c r="B335" s="62"/>
      <c r="C335" s="5" t="s">
        <v>313</v>
      </c>
      <c r="J335" s="27"/>
      <c r="K335" s="27"/>
      <c r="L335" s="28"/>
    </row>
    <row r="336">
      <c r="B336" s="62"/>
      <c r="C336" s="32"/>
      <c r="D336" s="32"/>
      <c r="E336" s="32"/>
      <c r="J336" s="27"/>
      <c r="K336" s="27"/>
      <c r="L336" s="28"/>
    </row>
    <row r="337">
      <c r="B337" s="62"/>
      <c r="C337" s="32"/>
      <c r="D337" s="32"/>
      <c r="E337" s="32"/>
      <c r="J337" s="27"/>
      <c r="K337" s="27"/>
      <c r="L337" s="28"/>
    </row>
    <row r="338">
      <c r="B338" s="62"/>
      <c r="C338" s="32"/>
      <c r="D338" s="32"/>
      <c r="E338" s="32"/>
      <c r="J338" s="27"/>
      <c r="K338" s="27"/>
      <c r="L338" s="28"/>
    </row>
    <row r="339">
      <c r="B339" s="62"/>
      <c r="C339" s="32"/>
      <c r="J339" s="27"/>
      <c r="K339" s="27"/>
      <c r="L339" s="28"/>
    </row>
    <row r="340">
      <c r="B340" s="62" t="s">
        <v>314</v>
      </c>
      <c r="J340" s="27"/>
      <c r="K340" s="27"/>
      <c r="L340" s="28"/>
    </row>
    <row r="341">
      <c r="B341" s="32"/>
      <c r="C341" s="5" t="s">
        <v>315</v>
      </c>
      <c r="J341" s="27"/>
      <c r="K341" s="27"/>
      <c r="L341" s="28"/>
    </row>
    <row r="342">
      <c r="B342" s="32"/>
      <c r="C342" s="5" t="s">
        <v>316</v>
      </c>
      <c r="J342" s="27"/>
      <c r="K342" s="27"/>
      <c r="L342" s="28"/>
    </row>
    <row r="343">
      <c r="B343" s="32"/>
      <c r="C343" s="5" t="s">
        <v>317</v>
      </c>
      <c r="J343" s="27"/>
      <c r="K343" s="27"/>
      <c r="L343" s="28"/>
    </row>
    <row r="344">
      <c r="B344" s="32"/>
      <c r="C344" s="5" t="s">
        <v>318</v>
      </c>
      <c r="J344" s="27"/>
      <c r="K344" s="27"/>
      <c r="L344" s="28"/>
    </row>
    <row r="345">
      <c r="B345" s="32"/>
      <c r="C345" s="5" t="s">
        <v>319</v>
      </c>
      <c r="J345" s="27"/>
      <c r="K345" s="27"/>
      <c r="L345" s="28"/>
    </row>
    <row r="346">
      <c r="B346" s="32"/>
      <c r="C346" s="5" t="s">
        <v>320</v>
      </c>
      <c r="J346" s="27"/>
      <c r="K346" s="27"/>
      <c r="L346" s="28"/>
    </row>
    <row r="347">
      <c r="B347" s="32"/>
      <c r="C347" s="5" t="s">
        <v>321</v>
      </c>
      <c r="J347" s="27"/>
      <c r="K347" s="27"/>
      <c r="L347" s="28"/>
    </row>
    <row r="348">
      <c r="B348" s="32"/>
      <c r="C348" s="5" t="s">
        <v>322</v>
      </c>
      <c r="J348" s="27"/>
      <c r="K348" s="27"/>
      <c r="L348" s="28"/>
    </row>
    <row r="349">
      <c r="B349" s="32"/>
      <c r="C349" s="32"/>
      <c r="J349" s="27"/>
      <c r="K349" s="27"/>
      <c r="L349" s="28"/>
    </row>
    <row r="350">
      <c r="B350" s="62" t="s">
        <v>323</v>
      </c>
      <c r="J350" s="27"/>
      <c r="K350" s="27"/>
      <c r="L350" s="28"/>
    </row>
    <row r="351">
      <c r="B351" s="32"/>
      <c r="C351" s="5" t="s">
        <v>324</v>
      </c>
      <c r="J351" s="27"/>
      <c r="K351" s="27"/>
      <c r="L351" s="28"/>
    </row>
    <row r="352">
      <c r="B352" s="32"/>
      <c r="C352" s="5" t="s">
        <v>325</v>
      </c>
      <c r="J352" s="27"/>
      <c r="K352" s="27"/>
      <c r="L352" s="28"/>
    </row>
    <row r="353">
      <c r="B353" s="32"/>
      <c r="C353" s="5" t="s">
        <v>326</v>
      </c>
      <c r="J353" s="27"/>
      <c r="K353" s="27"/>
      <c r="L353" s="28"/>
    </row>
    <row r="354">
      <c r="B354" s="32"/>
      <c r="C354" s="32"/>
      <c r="J354" s="27"/>
      <c r="K354" s="27"/>
      <c r="L354" s="28"/>
    </row>
    <row r="355">
      <c r="B355" s="32"/>
      <c r="C355" s="32"/>
      <c r="J355" s="27"/>
      <c r="K355" s="27"/>
      <c r="L355" s="28"/>
    </row>
    <row r="356">
      <c r="B356" s="32"/>
      <c r="C356" s="32"/>
      <c r="J356" s="27"/>
      <c r="K356" s="27"/>
      <c r="L356" s="28"/>
    </row>
    <row r="357">
      <c r="B357" s="32"/>
      <c r="C357" s="32"/>
      <c r="J357" s="27"/>
      <c r="K357" s="27"/>
      <c r="L357" s="28"/>
    </row>
    <row r="358">
      <c r="B358" s="62" t="s">
        <v>327</v>
      </c>
      <c r="J358" s="27"/>
      <c r="K358" s="27"/>
      <c r="L358" s="28"/>
    </row>
    <row r="359">
      <c r="B359" s="32"/>
      <c r="C359" s="5" t="s">
        <v>328</v>
      </c>
      <c r="J359" s="27"/>
      <c r="K359" s="27"/>
      <c r="L359" s="28"/>
    </row>
    <row r="360">
      <c r="B360" s="32"/>
      <c r="C360" s="5" t="s">
        <v>329</v>
      </c>
      <c r="J360" s="27"/>
      <c r="K360" s="27"/>
      <c r="L360" s="28"/>
    </row>
    <row r="361">
      <c r="B361" s="32"/>
      <c r="C361" s="5" t="s">
        <v>330</v>
      </c>
      <c r="J361" s="27"/>
      <c r="K361" s="27"/>
      <c r="L361" s="28"/>
    </row>
    <row r="362">
      <c r="B362" s="32"/>
      <c r="C362" s="5" t="s">
        <v>331</v>
      </c>
      <c r="J362" s="27"/>
      <c r="K362" s="27"/>
      <c r="L362" s="28"/>
    </row>
    <row r="363">
      <c r="B363" s="32"/>
      <c r="C363" s="5" t="s">
        <v>332</v>
      </c>
      <c r="J363" s="27"/>
      <c r="K363" s="27"/>
      <c r="L363" s="28"/>
    </row>
    <row r="364">
      <c r="B364" s="32"/>
      <c r="C364" s="32"/>
      <c r="J364" s="27"/>
      <c r="K364" s="27"/>
      <c r="L364" s="28"/>
    </row>
    <row r="365">
      <c r="B365" s="32"/>
      <c r="C365" s="32"/>
      <c r="J365" s="27"/>
      <c r="K365" s="27"/>
      <c r="L365" s="28"/>
    </row>
    <row r="366">
      <c r="B366" s="62" t="s">
        <v>333</v>
      </c>
      <c r="J366" s="27"/>
      <c r="K366" s="27"/>
      <c r="L366" s="28"/>
    </row>
    <row r="367">
      <c r="B367" s="32"/>
      <c r="C367" s="5" t="s">
        <v>334</v>
      </c>
      <c r="J367" s="27"/>
      <c r="K367" s="27"/>
      <c r="L367" s="28"/>
    </row>
    <row r="368">
      <c r="B368" s="32"/>
      <c r="C368" s="5" t="s">
        <v>335</v>
      </c>
      <c r="J368" s="27"/>
      <c r="K368" s="27"/>
      <c r="L368" s="28"/>
    </row>
    <row r="369">
      <c r="B369" s="32"/>
      <c r="C369" s="5" t="s">
        <v>336</v>
      </c>
      <c r="J369" s="27"/>
      <c r="K369" s="27"/>
      <c r="L369" s="28"/>
    </row>
    <row r="370">
      <c r="J370" s="27"/>
      <c r="K370" s="27"/>
      <c r="L370" s="28"/>
    </row>
    <row r="371">
      <c r="J371" s="27"/>
      <c r="K371" s="27"/>
      <c r="L371" s="28"/>
    </row>
    <row r="372">
      <c r="J372" s="27"/>
      <c r="K372" s="27"/>
      <c r="L372" s="28"/>
    </row>
    <row r="373">
      <c r="B373" s="9" t="s">
        <v>337</v>
      </c>
      <c r="J373" s="27"/>
      <c r="K373" s="27"/>
      <c r="L373" s="28"/>
    </row>
    <row r="374">
      <c r="B374" s="6" t="s">
        <v>338</v>
      </c>
      <c r="J374" s="27"/>
      <c r="K374" s="27"/>
      <c r="L374" s="28"/>
    </row>
    <row r="375">
      <c r="B375" s="6" t="s">
        <v>339</v>
      </c>
      <c r="J375" s="27"/>
      <c r="K375" s="27"/>
      <c r="L375" s="28"/>
    </row>
    <row r="376">
      <c r="B376" s="6" t="s">
        <v>340</v>
      </c>
      <c r="J376" s="27"/>
      <c r="K376" s="27"/>
      <c r="L376" s="28"/>
    </row>
    <row r="377">
      <c r="B377" s="6" t="s">
        <v>341</v>
      </c>
      <c r="J377" s="27"/>
      <c r="K377" s="27"/>
      <c r="L377" s="28"/>
    </row>
    <row r="378">
      <c r="B378" s="6" t="s">
        <v>342</v>
      </c>
      <c r="J378" s="27"/>
      <c r="K378" s="27"/>
      <c r="L378" s="28"/>
    </row>
    <row r="379">
      <c r="B379" s="6" t="s">
        <v>343</v>
      </c>
      <c r="J379" s="27"/>
      <c r="K379" s="27"/>
      <c r="L379" s="28"/>
    </row>
    <row r="380">
      <c r="B380" s="6" t="s">
        <v>344</v>
      </c>
      <c r="J380" s="27"/>
      <c r="K380" s="27"/>
      <c r="L380" s="28"/>
    </row>
    <row r="381">
      <c r="B381" s="6" t="s">
        <v>345</v>
      </c>
      <c r="J381" s="27"/>
      <c r="K381" s="27"/>
      <c r="L381" s="28"/>
    </row>
    <row r="382">
      <c r="J382" s="27"/>
      <c r="K382" s="27"/>
      <c r="L382" s="28"/>
    </row>
    <row r="383">
      <c r="J383" s="27"/>
      <c r="K383" s="27"/>
      <c r="L383" s="28"/>
    </row>
    <row r="384">
      <c r="J384" s="27"/>
      <c r="K384" s="27"/>
      <c r="L384" s="28"/>
    </row>
    <row r="385">
      <c r="J385" s="27"/>
      <c r="K385" s="27"/>
      <c r="L385" s="28"/>
    </row>
    <row r="386">
      <c r="J386" s="27"/>
      <c r="K386" s="27"/>
      <c r="L386" s="28"/>
    </row>
    <row r="387">
      <c r="J387" s="27"/>
      <c r="K387" s="27"/>
      <c r="L387" s="28"/>
    </row>
    <row r="388">
      <c r="J388" s="27"/>
      <c r="K388" s="27"/>
      <c r="L388" s="28"/>
    </row>
    <row r="389">
      <c r="J389" s="27"/>
      <c r="K389" s="27"/>
      <c r="L389" s="28"/>
    </row>
    <row r="390">
      <c r="J390" s="27"/>
      <c r="K390" s="27"/>
      <c r="L390" s="28"/>
    </row>
    <row r="391">
      <c r="J391" s="27"/>
      <c r="K391" s="27"/>
      <c r="L391" s="28"/>
    </row>
    <row r="392">
      <c r="J392" s="27"/>
      <c r="K392" s="27"/>
      <c r="L392" s="28"/>
    </row>
    <row r="393">
      <c r="J393" s="27"/>
      <c r="K393" s="27"/>
      <c r="L393" s="28"/>
    </row>
    <row r="394">
      <c r="J394" s="27"/>
      <c r="K394" s="27"/>
      <c r="L394" s="28"/>
    </row>
    <row r="395">
      <c r="J395" s="27"/>
      <c r="K395" s="27"/>
      <c r="L395" s="28"/>
    </row>
    <row r="396">
      <c r="J396" s="27"/>
      <c r="K396" s="27"/>
      <c r="L396" s="28"/>
    </row>
    <row r="397">
      <c r="J397" s="27"/>
      <c r="K397" s="27"/>
      <c r="L397" s="28"/>
    </row>
    <row r="398">
      <c r="J398" s="27"/>
      <c r="K398" s="27"/>
      <c r="L398" s="28"/>
    </row>
    <row r="399">
      <c r="J399" s="27"/>
      <c r="K399" s="27"/>
      <c r="L399" s="28"/>
    </row>
    <row r="400">
      <c r="J400" s="27"/>
      <c r="K400" s="27"/>
      <c r="L400" s="28"/>
    </row>
    <row r="401">
      <c r="J401" s="27"/>
      <c r="K401" s="27"/>
      <c r="L401" s="28"/>
    </row>
    <row r="402">
      <c r="J402" s="27"/>
      <c r="K402" s="27"/>
      <c r="L402" s="28"/>
    </row>
    <row r="403">
      <c r="J403" s="27"/>
      <c r="K403" s="27"/>
      <c r="L403" s="28"/>
    </row>
    <row r="404">
      <c r="J404" s="27"/>
      <c r="K404" s="27"/>
      <c r="L404" s="28"/>
    </row>
    <row r="405">
      <c r="J405" s="27"/>
      <c r="K405" s="27"/>
      <c r="L405" s="28"/>
    </row>
    <row r="406">
      <c r="J406" s="27"/>
      <c r="K406" s="27"/>
      <c r="L406" s="28"/>
    </row>
    <row r="407">
      <c r="J407" s="27"/>
      <c r="K407" s="27"/>
      <c r="L407" s="28"/>
    </row>
    <row r="408">
      <c r="J408" s="27"/>
      <c r="K408" s="27"/>
      <c r="L408" s="28"/>
    </row>
    <row r="409">
      <c r="J409" s="27"/>
      <c r="K409" s="27"/>
      <c r="L409" s="28"/>
    </row>
    <row r="410">
      <c r="J410" s="27"/>
      <c r="K410" s="27"/>
      <c r="L410" s="28"/>
    </row>
    <row r="411">
      <c r="J411" s="27"/>
      <c r="K411" s="27"/>
      <c r="L411" s="28"/>
    </row>
    <row r="412">
      <c r="J412" s="27"/>
      <c r="K412" s="27"/>
      <c r="L412" s="28"/>
    </row>
    <row r="413">
      <c r="J413" s="27"/>
      <c r="K413" s="27"/>
      <c r="L413" s="28"/>
    </row>
    <row r="414">
      <c r="J414" s="27"/>
      <c r="K414" s="27"/>
      <c r="L414" s="28"/>
    </row>
    <row r="415">
      <c r="J415" s="27"/>
      <c r="K415" s="27"/>
      <c r="L415" s="28"/>
    </row>
    <row r="416">
      <c r="J416" s="27"/>
      <c r="K416" s="27"/>
      <c r="L416" s="28"/>
    </row>
    <row r="417">
      <c r="J417" s="27"/>
      <c r="K417" s="27"/>
      <c r="L417" s="28"/>
    </row>
    <row r="418">
      <c r="J418" s="27"/>
      <c r="K418" s="27"/>
      <c r="L418" s="28"/>
    </row>
    <row r="419">
      <c r="J419" s="27"/>
      <c r="K419" s="27"/>
      <c r="L419" s="28"/>
    </row>
    <row r="420">
      <c r="J420" s="27"/>
      <c r="K420" s="27"/>
      <c r="L420" s="28"/>
    </row>
    <row r="421">
      <c r="J421" s="27"/>
      <c r="K421" s="27"/>
      <c r="L421" s="28"/>
    </row>
    <row r="422">
      <c r="J422" s="27"/>
      <c r="K422" s="27"/>
      <c r="L422" s="28"/>
    </row>
    <row r="423">
      <c r="J423" s="27"/>
      <c r="K423" s="27"/>
      <c r="L423" s="28"/>
    </row>
    <row r="424">
      <c r="J424" s="27"/>
      <c r="K424" s="27"/>
      <c r="L424" s="28"/>
    </row>
    <row r="425">
      <c r="J425" s="27"/>
      <c r="K425" s="27"/>
      <c r="L425" s="28"/>
    </row>
    <row r="426">
      <c r="J426" s="27"/>
      <c r="K426" s="27"/>
      <c r="L426" s="28"/>
    </row>
    <row r="427">
      <c r="J427" s="27"/>
      <c r="K427" s="27"/>
      <c r="L427" s="28"/>
    </row>
    <row r="428">
      <c r="J428" s="27"/>
      <c r="K428" s="27"/>
      <c r="L428" s="28"/>
    </row>
    <row r="429">
      <c r="J429" s="27"/>
      <c r="K429" s="27"/>
      <c r="L429" s="28"/>
    </row>
    <row r="430">
      <c r="J430" s="27"/>
      <c r="K430" s="27"/>
      <c r="L430" s="28"/>
    </row>
    <row r="431">
      <c r="J431" s="27"/>
      <c r="K431" s="27"/>
      <c r="L431" s="28"/>
    </row>
    <row r="432">
      <c r="J432" s="27"/>
      <c r="K432" s="27"/>
      <c r="L432" s="28"/>
    </row>
    <row r="433">
      <c r="J433" s="27"/>
      <c r="K433" s="27"/>
      <c r="L433" s="28"/>
    </row>
    <row r="434">
      <c r="J434" s="27"/>
      <c r="K434" s="27"/>
      <c r="L434" s="28"/>
    </row>
    <row r="435">
      <c r="J435" s="27"/>
      <c r="K435" s="27"/>
      <c r="L435" s="28"/>
    </row>
    <row r="436">
      <c r="J436" s="27"/>
      <c r="K436" s="27"/>
      <c r="L436" s="28"/>
    </row>
    <row r="437">
      <c r="J437" s="27"/>
      <c r="K437" s="27"/>
      <c r="L437" s="28"/>
    </row>
    <row r="438">
      <c r="J438" s="27"/>
      <c r="K438" s="27"/>
      <c r="L438" s="28"/>
    </row>
    <row r="439">
      <c r="J439" s="27"/>
      <c r="K439" s="27"/>
      <c r="L439" s="28"/>
    </row>
    <row r="440">
      <c r="J440" s="27"/>
      <c r="K440" s="27"/>
      <c r="L440" s="28"/>
    </row>
    <row r="441">
      <c r="J441" s="27"/>
      <c r="K441" s="27"/>
      <c r="L441" s="28"/>
    </row>
    <row r="442">
      <c r="J442" s="27"/>
      <c r="K442" s="27"/>
      <c r="L442" s="28"/>
    </row>
    <row r="443">
      <c r="J443" s="27"/>
      <c r="K443" s="27"/>
      <c r="L443" s="28"/>
    </row>
    <row r="444">
      <c r="J444" s="27"/>
      <c r="K444" s="27"/>
      <c r="L444" s="28"/>
    </row>
    <row r="445">
      <c r="J445" s="27"/>
      <c r="K445" s="27"/>
      <c r="L445" s="28"/>
    </row>
    <row r="446">
      <c r="J446" s="27"/>
      <c r="K446" s="27"/>
      <c r="L446" s="28"/>
    </row>
    <row r="447">
      <c r="J447" s="27"/>
      <c r="K447" s="27"/>
      <c r="L447" s="28"/>
    </row>
    <row r="448">
      <c r="J448" s="27"/>
      <c r="K448" s="27"/>
      <c r="L448" s="28"/>
    </row>
    <row r="449">
      <c r="J449" s="27"/>
      <c r="K449" s="27"/>
      <c r="L449" s="28"/>
    </row>
    <row r="450">
      <c r="J450" s="27"/>
      <c r="K450" s="27"/>
      <c r="L450" s="28"/>
    </row>
    <row r="451">
      <c r="J451" s="27"/>
      <c r="K451" s="27"/>
      <c r="L451" s="28"/>
    </row>
    <row r="452">
      <c r="J452" s="27"/>
      <c r="K452" s="27"/>
      <c r="L452" s="28"/>
    </row>
    <row r="453">
      <c r="J453" s="27"/>
      <c r="K453" s="27"/>
      <c r="L453" s="28"/>
    </row>
    <row r="454">
      <c r="J454" s="27"/>
      <c r="K454" s="27"/>
      <c r="L454" s="28"/>
    </row>
    <row r="455">
      <c r="J455" s="27"/>
      <c r="K455" s="27"/>
      <c r="L455" s="28"/>
    </row>
    <row r="456">
      <c r="J456" s="27"/>
      <c r="K456" s="27"/>
      <c r="L456" s="28"/>
    </row>
    <row r="457">
      <c r="J457" s="27"/>
      <c r="K457" s="27"/>
      <c r="L457" s="28"/>
    </row>
    <row r="458">
      <c r="J458" s="27"/>
      <c r="K458" s="27"/>
      <c r="L458" s="28"/>
    </row>
    <row r="459">
      <c r="J459" s="27"/>
      <c r="K459" s="27"/>
      <c r="L459" s="28"/>
    </row>
    <row r="460">
      <c r="J460" s="27"/>
      <c r="K460" s="27"/>
      <c r="L460" s="28"/>
    </row>
    <row r="461">
      <c r="J461" s="27"/>
      <c r="K461" s="27"/>
      <c r="L461" s="28"/>
    </row>
    <row r="462">
      <c r="J462" s="27"/>
      <c r="K462" s="27"/>
      <c r="L462" s="28"/>
    </row>
    <row r="463">
      <c r="J463" s="27"/>
      <c r="K463" s="27"/>
      <c r="L463" s="28"/>
    </row>
    <row r="464">
      <c r="J464" s="27"/>
      <c r="K464" s="27"/>
      <c r="L464" s="28"/>
    </row>
    <row r="465">
      <c r="J465" s="27"/>
      <c r="K465" s="27"/>
      <c r="L465" s="28"/>
    </row>
    <row r="466">
      <c r="J466" s="27"/>
      <c r="K466" s="27"/>
      <c r="L466" s="28"/>
    </row>
    <row r="467">
      <c r="J467" s="27"/>
      <c r="K467" s="27"/>
      <c r="L467" s="28"/>
    </row>
    <row r="468">
      <c r="J468" s="27"/>
      <c r="K468" s="27"/>
      <c r="L468" s="28"/>
    </row>
    <row r="469">
      <c r="J469" s="27"/>
      <c r="K469" s="27"/>
      <c r="L469" s="28"/>
    </row>
    <row r="470">
      <c r="J470" s="27"/>
      <c r="K470" s="27"/>
      <c r="L470" s="28"/>
    </row>
    <row r="471">
      <c r="J471" s="27"/>
      <c r="K471" s="27"/>
      <c r="L471" s="28"/>
    </row>
    <row r="472">
      <c r="J472" s="27"/>
      <c r="K472" s="27"/>
      <c r="L472" s="28"/>
    </row>
    <row r="473">
      <c r="J473" s="27"/>
      <c r="K473" s="27"/>
      <c r="L473" s="28"/>
    </row>
    <row r="474">
      <c r="J474" s="27"/>
      <c r="K474" s="27"/>
      <c r="L474" s="28"/>
    </row>
    <row r="475">
      <c r="J475" s="27"/>
      <c r="K475" s="27"/>
      <c r="L475" s="28"/>
    </row>
    <row r="476">
      <c r="J476" s="27"/>
      <c r="K476" s="27"/>
      <c r="L476" s="28"/>
    </row>
    <row r="477">
      <c r="J477" s="27"/>
      <c r="K477" s="27"/>
      <c r="L477" s="28"/>
    </row>
    <row r="478">
      <c r="J478" s="27"/>
      <c r="K478" s="27"/>
      <c r="L478" s="28"/>
    </row>
    <row r="479">
      <c r="J479" s="27"/>
      <c r="K479" s="27"/>
      <c r="L479" s="28"/>
    </row>
    <row r="480">
      <c r="J480" s="27"/>
      <c r="K480" s="27"/>
      <c r="L480" s="28"/>
    </row>
    <row r="481">
      <c r="J481" s="27"/>
      <c r="K481" s="27"/>
      <c r="L481" s="28"/>
    </row>
    <row r="482">
      <c r="J482" s="27"/>
      <c r="K482" s="27"/>
      <c r="L482" s="28"/>
    </row>
    <row r="483">
      <c r="J483" s="27"/>
      <c r="K483" s="27"/>
      <c r="L483" s="28"/>
    </row>
    <row r="484">
      <c r="J484" s="27"/>
      <c r="K484" s="27"/>
      <c r="L484" s="28"/>
    </row>
    <row r="485">
      <c r="J485" s="27"/>
      <c r="K485" s="27"/>
      <c r="L485" s="28"/>
    </row>
    <row r="486">
      <c r="J486" s="27"/>
      <c r="K486" s="27"/>
      <c r="L486" s="28"/>
    </row>
    <row r="487">
      <c r="J487" s="27"/>
      <c r="K487" s="27"/>
      <c r="L487" s="28"/>
    </row>
    <row r="488">
      <c r="J488" s="27"/>
      <c r="K488" s="27"/>
      <c r="L488" s="28"/>
    </row>
    <row r="489">
      <c r="J489" s="27"/>
      <c r="K489" s="27"/>
      <c r="L489" s="28"/>
    </row>
    <row r="490">
      <c r="J490" s="27"/>
      <c r="K490" s="27"/>
      <c r="L490" s="28"/>
    </row>
    <row r="491">
      <c r="J491" s="27"/>
      <c r="K491" s="27"/>
      <c r="L491" s="28"/>
    </row>
    <row r="492">
      <c r="J492" s="27"/>
      <c r="K492" s="27"/>
      <c r="L492" s="28"/>
    </row>
    <row r="493">
      <c r="J493" s="27"/>
      <c r="K493" s="27"/>
      <c r="L493" s="28"/>
    </row>
    <row r="494">
      <c r="J494" s="27"/>
      <c r="K494" s="27"/>
      <c r="L494" s="28"/>
    </row>
    <row r="495">
      <c r="J495" s="27"/>
      <c r="K495" s="27"/>
      <c r="L495" s="28"/>
    </row>
    <row r="496">
      <c r="J496" s="27"/>
      <c r="K496" s="27"/>
      <c r="L496" s="28"/>
    </row>
    <row r="497">
      <c r="J497" s="27"/>
      <c r="K497" s="27"/>
      <c r="L497" s="28"/>
    </row>
    <row r="498">
      <c r="J498" s="27"/>
      <c r="K498" s="27"/>
      <c r="L498" s="28"/>
    </row>
    <row r="499">
      <c r="J499" s="27"/>
      <c r="K499" s="27"/>
      <c r="L499" s="28"/>
    </row>
    <row r="500">
      <c r="J500" s="27"/>
      <c r="K500" s="27"/>
      <c r="L500" s="28"/>
    </row>
    <row r="501">
      <c r="J501" s="27"/>
      <c r="K501" s="27"/>
      <c r="L501" s="28"/>
    </row>
    <row r="502">
      <c r="J502" s="27"/>
      <c r="K502" s="27"/>
      <c r="L502" s="28"/>
    </row>
    <row r="503">
      <c r="J503" s="27"/>
      <c r="K503" s="27"/>
      <c r="L503" s="28"/>
    </row>
    <row r="504">
      <c r="J504" s="27"/>
      <c r="K504" s="27"/>
      <c r="L504" s="28"/>
    </row>
    <row r="505">
      <c r="J505" s="27"/>
      <c r="K505" s="27"/>
      <c r="L505" s="28"/>
    </row>
    <row r="506">
      <c r="J506" s="27"/>
      <c r="K506" s="27"/>
      <c r="L506" s="28"/>
    </row>
    <row r="507">
      <c r="J507" s="27"/>
      <c r="K507" s="27"/>
      <c r="L507" s="28"/>
    </row>
    <row r="508">
      <c r="J508" s="27"/>
      <c r="K508" s="27"/>
      <c r="L508" s="28"/>
    </row>
    <row r="509">
      <c r="J509" s="27"/>
      <c r="K509" s="27"/>
      <c r="L509" s="28"/>
    </row>
    <row r="510">
      <c r="J510" s="27"/>
      <c r="K510" s="27"/>
      <c r="L510" s="28"/>
    </row>
    <row r="511">
      <c r="J511" s="27"/>
      <c r="K511" s="27"/>
      <c r="L511" s="28"/>
    </row>
    <row r="512">
      <c r="J512" s="27"/>
      <c r="K512" s="27"/>
      <c r="L512" s="28"/>
    </row>
    <row r="513">
      <c r="J513" s="27"/>
      <c r="K513" s="27"/>
      <c r="L513" s="28"/>
    </row>
    <row r="514">
      <c r="J514" s="27"/>
      <c r="K514" s="27"/>
      <c r="L514" s="28"/>
    </row>
    <row r="515">
      <c r="J515" s="27"/>
      <c r="K515" s="27"/>
      <c r="L515" s="28"/>
    </row>
    <row r="516">
      <c r="J516" s="27"/>
      <c r="K516" s="27"/>
      <c r="L516" s="28"/>
    </row>
    <row r="517">
      <c r="J517" s="27"/>
      <c r="K517" s="27"/>
      <c r="L517" s="28"/>
    </row>
    <row r="518">
      <c r="J518" s="27"/>
      <c r="K518" s="27"/>
      <c r="L518" s="28"/>
    </row>
    <row r="519">
      <c r="J519" s="27"/>
      <c r="K519" s="27"/>
      <c r="L519" s="28"/>
    </row>
    <row r="520">
      <c r="J520" s="27"/>
      <c r="K520" s="27"/>
      <c r="L520" s="28"/>
    </row>
    <row r="521">
      <c r="J521" s="27"/>
      <c r="K521" s="27"/>
      <c r="L521" s="28"/>
    </row>
    <row r="522">
      <c r="J522" s="27"/>
      <c r="K522" s="27"/>
      <c r="L522" s="28"/>
    </row>
    <row r="523">
      <c r="J523" s="27"/>
      <c r="K523" s="27"/>
      <c r="L523" s="28"/>
    </row>
    <row r="524">
      <c r="J524" s="27"/>
      <c r="K524" s="27"/>
      <c r="L524" s="28"/>
    </row>
    <row r="525">
      <c r="J525" s="27"/>
      <c r="K525" s="27"/>
      <c r="L525" s="28"/>
    </row>
    <row r="526">
      <c r="J526" s="27"/>
      <c r="K526" s="27"/>
      <c r="L526" s="28"/>
    </row>
    <row r="527">
      <c r="J527" s="27"/>
      <c r="K527" s="27"/>
      <c r="L527" s="28"/>
    </row>
    <row r="528">
      <c r="J528" s="27"/>
      <c r="K528" s="27"/>
      <c r="L528" s="28"/>
    </row>
    <row r="529">
      <c r="J529" s="27"/>
      <c r="K529" s="27"/>
      <c r="L529" s="28"/>
    </row>
    <row r="530">
      <c r="J530" s="27"/>
      <c r="K530" s="27"/>
      <c r="L530" s="28"/>
    </row>
    <row r="531">
      <c r="J531" s="27"/>
      <c r="K531" s="27"/>
      <c r="L531" s="28"/>
    </row>
    <row r="532">
      <c r="J532" s="27"/>
      <c r="K532" s="27"/>
      <c r="L532" s="28"/>
    </row>
    <row r="533">
      <c r="J533" s="27"/>
      <c r="K533" s="27"/>
      <c r="L533" s="28"/>
    </row>
    <row r="534">
      <c r="J534" s="27"/>
      <c r="K534" s="27"/>
      <c r="L534" s="28"/>
    </row>
    <row r="535">
      <c r="J535" s="27"/>
      <c r="K535" s="27"/>
      <c r="L535" s="28"/>
    </row>
    <row r="536">
      <c r="J536" s="27"/>
      <c r="K536" s="27"/>
      <c r="L536" s="28"/>
    </row>
    <row r="537">
      <c r="J537" s="27"/>
      <c r="K537" s="27"/>
      <c r="L537" s="28"/>
    </row>
    <row r="538">
      <c r="J538" s="27"/>
      <c r="K538" s="27"/>
      <c r="L538" s="28"/>
    </row>
    <row r="539">
      <c r="J539" s="27"/>
      <c r="K539" s="27"/>
      <c r="L539" s="28"/>
    </row>
    <row r="540">
      <c r="J540" s="27"/>
      <c r="K540" s="27"/>
      <c r="L540" s="28"/>
    </row>
    <row r="541">
      <c r="J541" s="27"/>
      <c r="K541" s="27"/>
      <c r="L541" s="28"/>
    </row>
    <row r="542">
      <c r="J542" s="27"/>
      <c r="K542" s="27"/>
      <c r="L542" s="28"/>
    </row>
    <row r="543">
      <c r="J543" s="27"/>
      <c r="K543" s="27"/>
      <c r="L543" s="28"/>
    </row>
    <row r="544">
      <c r="J544" s="27"/>
      <c r="K544" s="27"/>
      <c r="L544" s="28"/>
    </row>
    <row r="545">
      <c r="J545" s="27"/>
      <c r="K545" s="27"/>
      <c r="L545" s="28"/>
    </row>
    <row r="546">
      <c r="J546" s="27"/>
      <c r="K546" s="27"/>
      <c r="L546" s="28"/>
    </row>
    <row r="547">
      <c r="J547" s="27"/>
      <c r="K547" s="27"/>
      <c r="L547" s="28"/>
    </row>
    <row r="548">
      <c r="J548" s="27"/>
      <c r="K548" s="27"/>
      <c r="L548" s="28"/>
    </row>
    <row r="549">
      <c r="J549" s="27"/>
      <c r="K549" s="27"/>
      <c r="L549" s="28"/>
    </row>
    <row r="550">
      <c r="J550" s="27"/>
      <c r="K550" s="27"/>
      <c r="L550" s="28"/>
    </row>
    <row r="551">
      <c r="J551" s="27"/>
      <c r="K551" s="27"/>
      <c r="L551" s="28"/>
    </row>
    <row r="552">
      <c r="J552" s="27"/>
      <c r="K552" s="27"/>
      <c r="L552" s="28"/>
    </row>
    <row r="553">
      <c r="J553" s="27"/>
      <c r="K553" s="27"/>
      <c r="L553" s="28"/>
    </row>
    <row r="554">
      <c r="J554" s="27"/>
      <c r="K554" s="27"/>
      <c r="L554" s="28"/>
    </row>
    <row r="555">
      <c r="J555" s="27"/>
      <c r="K555" s="27"/>
      <c r="L555" s="28"/>
    </row>
    <row r="556">
      <c r="J556" s="27"/>
      <c r="K556" s="27"/>
      <c r="L556" s="28"/>
    </row>
    <row r="557">
      <c r="J557" s="27"/>
      <c r="K557" s="27"/>
      <c r="L557" s="28"/>
    </row>
    <row r="558">
      <c r="J558" s="27"/>
      <c r="K558" s="27"/>
      <c r="L558" s="28"/>
    </row>
    <row r="559">
      <c r="J559" s="27"/>
      <c r="K559" s="27"/>
      <c r="L559" s="28"/>
    </row>
    <row r="560">
      <c r="J560" s="27"/>
      <c r="K560" s="27"/>
      <c r="L560" s="28"/>
    </row>
    <row r="561">
      <c r="J561" s="27"/>
      <c r="K561" s="27"/>
      <c r="L561" s="28"/>
    </row>
    <row r="562">
      <c r="J562" s="27"/>
      <c r="K562" s="27"/>
      <c r="L562" s="28"/>
    </row>
    <row r="563">
      <c r="J563" s="27"/>
      <c r="K563" s="27"/>
      <c r="L563" s="28"/>
    </row>
    <row r="564">
      <c r="J564" s="27"/>
      <c r="K564" s="27"/>
      <c r="L564" s="28"/>
    </row>
    <row r="565">
      <c r="J565" s="27"/>
      <c r="K565" s="27"/>
      <c r="L565" s="28"/>
    </row>
    <row r="566">
      <c r="J566" s="27"/>
      <c r="K566" s="27"/>
      <c r="L566" s="28"/>
    </row>
    <row r="567">
      <c r="J567" s="27"/>
      <c r="K567" s="27"/>
      <c r="L567" s="28"/>
    </row>
    <row r="568">
      <c r="J568" s="27"/>
      <c r="K568" s="27"/>
      <c r="L568" s="28"/>
    </row>
    <row r="569">
      <c r="J569" s="27"/>
      <c r="K569" s="27"/>
      <c r="L569" s="28"/>
    </row>
    <row r="570">
      <c r="J570" s="27"/>
      <c r="K570" s="27"/>
      <c r="L570" s="28"/>
    </row>
    <row r="571">
      <c r="J571" s="27"/>
      <c r="K571" s="27"/>
      <c r="L571" s="28"/>
    </row>
    <row r="572">
      <c r="J572" s="27"/>
      <c r="K572" s="27"/>
      <c r="L572" s="28"/>
    </row>
    <row r="573">
      <c r="J573" s="27"/>
      <c r="K573" s="27"/>
      <c r="L573" s="28"/>
    </row>
    <row r="574">
      <c r="J574" s="27"/>
      <c r="K574" s="27"/>
      <c r="L574" s="28"/>
    </row>
    <row r="575">
      <c r="J575" s="27"/>
      <c r="K575" s="27"/>
      <c r="L575" s="28"/>
    </row>
    <row r="576">
      <c r="J576" s="27"/>
      <c r="K576" s="27"/>
      <c r="L576" s="28"/>
    </row>
    <row r="577">
      <c r="J577" s="27"/>
      <c r="K577" s="27"/>
      <c r="L577" s="28"/>
    </row>
    <row r="578">
      <c r="J578" s="27"/>
      <c r="K578" s="27"/>
      <c r="L578" s="28"/>
    </row>
    <row r="579">
      <c r="J579" s="27"/>
      <c r="K579" s="27"/>
      <c r="L579" s="28"/>
    </row>
    <row r="580">
      <c r="J580" s="27"/>
      <c r="K580" s="27"/>
      <c r="L580" s="28"/>
    </row>
    <row r="581">
      <c r="J581" s="27"/>
      <c r="K581" s="27"/>
      <c r="L581" s="28"/>
    </row>
    <row r="582">
      <c r="J582" s="27"/>
      <c r="K582" s="27"/>
      <c r="L582" s="28"/>
    </row>
    <row r="583">
      <c r="J583" s="27"/>
      <c r="K583" s="27"/>
      <c r="L583" s="28"/>
    </row>
    <row r="584">
      <c r="J584" s="27"/>
      <c r="K584" s="27"/>
      <c r="L584" s="28"/>
    </row>
    <row r="585">
      <c r="J585" s="27"/>
      <c r="K585" s="27"/>
      <c r="L585" s="28"/>
    </row>
    <row r="586">
      <c r="J586" s="27"/>
      <c r="K586" s="27"/>
      <c r="L586" s="28"/>
    </row>
    <row r="587">
      <c r="J587" s="27"/>
      <c r="K587" s="27"/>
      <c r="L587" s="28"/>
    </row>
    <row r="588">
      <c r="J588" s="27"/>
      <c r="K588" s="27"/>
      <c r="L588" s="28"/>
    </row>
    <row r="589">
      <c r="J589" s="27"/>
      <c r="K589" s="27"/>
      <c r="L589" s="28"/>
    </row>
    <row r="590">
      <c r="J590" s="27"/>
      <c r="K590" s="27"/>
      <c r="L590" s="28"/>
    </row>
    <row r="591">
      <c r="J591" s="27"/>
      <c r="K591" s="27"/>
      <c r="L591" s="28"/>
    </row>
    <row r="592">
      <c r="J592" s="27"/>
      <c r="K592" s="27"/>
      <c r="L592" s="28"/>
    </row>
    <row r="593">
      <c r="J593" s="27"/>
      <c r="K593" s="27"/>
      <c r="L593" s="28"/>
    </row>
    <row r="594">
      <c r="J594" s="27"/>
      <c r="K594" s="27"/>
      <c r="L594" s="28"/>
    </row>
    <row r="595">
      <c r="J595" s="27"/>
      <c r="K595" s="27"/>
      <c r="L595" s="28"/>
    </row>
    <row r="596">
      <c r="J596" s="27"/>
      <c r="K596" s="27"/>
      <c r="L596" s="28"/>
    </row>
    <row r="597">
      <c r="J597" s="27"/>
      <c r="K597" s="27"/>
      <c r="L597" s="28"/>
    </row>
    <row r="598">
      <c r="J598" s="27"/>
      <c r="K598" s="27"/>
      <c r="L598" s="28"/>
    </row>
    <row r="599">
      <c r="J599" s="27"/>
      <c r="K599" s="27"/>
      <c r="L599" s="28"/>
    </row>
    <row r="600">
      <c r="J600" s="27"/>
      <c r="K600" s="27"/>
      <c r="L600" s="28"/>
    </row>
    <row r="601">
      <c r="J601" s="27"/>
      <c r="K601" s="27"/>
      <c r="L601" s="28"/>
    </row>
    <row r="602">
      <c r="J602" s="27"/>
      <c r="K602" s="27"/>
      <c r="L602" s="28"/>
    </row>
    <row r="603">
      <c r="J603" s="27"/>
      <c r="K603" s="27"/>
      <c r="L603" s="28"/>
    </row>
    <row r="604">
      <c r="J604" s="27"/>
      <c r="K604" s="27"/>
      <c r="L604" s="28"/>
    </row>
    <row r="605">
      <c r="J605" s="27"/>
      <c r="K605" s="27"/>
      <c r="L605" s="28"/>
    </row>
    <row r="606">
      <c r="J606" s="27"/>
      <c r="K606" s="27"/>
      <c r="L606" s="28"/>
    </row>
    <row r="607">
      <c r="J607" s="27"/>
      <c r="K607" s="27"/>
      <c r="L607" s="28"/>
    </row>
    <row r="608">
      <c r="J608" s="27"/>
      <c r="K608" s="27"/>
      <c r="L608" s="28"/>
    </row>
    <row r="609">
      <c r="J609" s="27"/>
      <c r="K609" s="27"/>
      <c r="L609" s="28"/>
    </row>
    <row r="610">
      <c r="J610" s="27"/>
      <c r="K610" s="27"/>
      <c r="L610" s="28"/>
    </row>
    <row r="611">
      <c r="J611" s="27"/>
      <c r="K611" s="27"/>
      <c r="L611" s="28"/>
    </row>
    <row r="612">
      <c r="J612" s="27"/>
      <c r="K612" s="27"/>
      <c r="L612" s="28"/>
    </row>
    <row r="613">
      <c r="J613" s="27"/>
      <c r="K613" s="27"/>
      <c r="L613" s="28"/>
    </row>
    <row r="614">
      <c r="J614" s="27"/>
      <c r="K614" s="27"/>
      <c r="L614" s="28"/>
    </row>
    <row r="615">
      <c r="J615" s="27"/>
      <c r="K615" s="27"/>
      <c r="L615" s="28"/>
    </row>
    <row r="616">
      <c r="J616" s="27"/>
      <c r="K616" s="27"/>
      <c r="L616" s="28"/>
    </row>
    <row r="617">
      <c r="J617" s="27"/>
      <c r="K617" s="27"/>
      <c r="L617" s="28"/>
    </row>
    <row r="618">
      <c r="J618" s="27"/>
      <c r="K618" s="27"/>
      <c r="L618" s="28"/>
    </row>
    <row r="619">
      <c r="J619" s="27"/>
      <c r="K619" s="27"/>
      <c r="L619" s="28"/>
    </row>
    <row r="620">
      <c r="J620" s="27"/>
      <c r="K620" s="27"/>
      <c r="L620" s="28"/>
    </row>
    <row r="621">
      <c r="J621" s="27"/>
      <c r="K621" s="27"/>
      <c r="L621" s="28"/>
    </row>
    <row r="622">
      <c r="J622" s="27"/>
      <c r="K622" s="27"/>
      <c r="L622" s="28"/>
    </row>
    <row r="623">
      <c r="J623" s="27"/>
      <c r="K623" s="27"/>
      <c r="L623" s="28"/>
    </row>
    <row r="624">
      <c r="J624" s="27"/>
      <c r="K624" s="27"/>
      <c r="L624" s="28"/>
    </row>
    <row r="625">
      <c r="J625" s="27"/>
      <c r="K625" s="27"/>
      <c r="L625" s="28"/>
    </row>
    <row r="626">
      <c r="J626" s="27"/>
      <c r="K626" s="27"/>
      <c r="L626" s="28"/>
    </row>
    <row r="627">
      <c r="J627" s="27"/>
      <c r="K627" s="27"/>
      <c r="L627" s="28"/>
    </row>
    <row r="628">
      <c r="J628" s="27"/>
      <c r="K628" s="27"/>
      <c r="L628" s="28"/>
    </row>
    <row r="629">
      <c r="J629" s="27"/>
      <c r="K629" s="27"/>
      <c r="L629" s="28"/>
    </row>
    <row r="630">
      <c r="J630" s="27"/>
      <c r="K630" s="27"/>
      <c r="L630" s="28"/>
    </row>
    <row r="631">
      <c r="J631" s="27"/>
      <c r="K631" s="27"/>
      <c r="L631" s="28"/>
    </row>
    <row r="632">
      <c r="J632" s="27"/>
      <c r="K632" s="27"/>
      <c r="L632" s="28"/>
    </row>
    <row r="633">
      <c r="J633" s="27"/>
      <c r="K633" s="27"/>
      <c r="L633" s="28"/>
    </row>
    <row r="634">
      <c r="J634" s="27"/>
      <c r="K634" s="27"/>
      <c r="L634" s="28"/>
    </row>
    <row r="635">
      <c r="J635" s="27"/>
      <c r="K635" s="27"/>
      <c r="L635" s="28"/>
    </row>
    <row r="636">
      <c r="J636" s="27"/>
      <c r="K636" s="27"/>
      <c r="L636" s="28"/>
    </row>
    <row r="637">
      <c r="J637" s="27"/>
      <c r="K637" s="27"/>
      <c r="L637" s="28"/>
    </row>
    <row r="638">
      <c r="J638" s="27"/>
      <c r="K638" s="27"/>
      <c r="L638" s="28"/>
    </row>
    <row r="639">
      <c r="J639" s="27"/>
      <c r="K639" s="27"/>
      <c r="L639" s="28"/>
    </row>
    <row r="640">
      <c r="J640" s="27"/>
      <c r="K640" s="27"/>
      <c r="L640" s="28"/>
    </row>
    <row r="641">
      <c r="J641" s="27"/>
      <c r="K641" s="27"/>
      <c r="L641" s="28"/>
    </row>
    <row r="642">
      <c r="J642" s="27"/>
      <c r="K642" s="27"/>
      <c r="L642" s="28"/>
    </row>
    <row r="643">
      <c r="J643" s="27"/>
      <c r="K643" s="27"/>
      <c r="L643" s="28"/>
    </row>
    <row r="644">
      <c r="J644" s="27"/>
      <c r="K644" s="27"/>
      <c r="L644" s="28"/>
    </row>
    <row r="645">
      <c r="J645" s="27"/>
      <c r="K645" s="27"/>
      <c r="L645" s="28"/>
    </row>
    <row r="646">
      <c r="J646" s="27"/>
      <c r="K646" s="27"/>
      <c r="L646" s="28"/>
    </row>
    <row r="647">
      <c r="J647" s="27"/>
      <c r="K647" s="27"/>
      <c r="L647" s="28"/>
    </row>
    <row r="648">
      <c r="J648" s="27"/>
      <c r="K648" s="27"/>
      <c r="L648" s="28"/>
    </row>
    <row r="649">
      <c r="J649" s="27"/>
      <c r="K649" s="27"/>
      <c r="L649" s="28"/>
    </row>
    <row r="650">
      <c r="J650" s="27"/>
      <c r="K650" s="27"/>
      <c r="L650" s="28"/>
    </row>
    <row r="651">
      <c r="J651" s="27"/>
      <c r="K651" s="27"/>
      <c r="L651" s="28"/>
    </row>
    <row r="652">
      <c r="J652" s="27"/>
      <c r="K652" s="27"/>
      <c r="L652" s="28"/>
    </row>
    <row r="653">
      <c r="J653" s="27"/>
      <c r="K653" s="27"/>
      <c r="L653" s="28"/>
    </row>
    <row r="654">
      <c r="J654" s="27"/>
      <c r="K654" s="27"/>
      <c r="L654" s="28"/>
    </row>
    <row r="655">
      <c r="J655" s="27"/>
      <c r="K655" s="27"/>
      <c r="L655" s="28"/>
    </row>
    <row r="656">
      <c r="J656" s="27"/>
      <c r="K656" s="27"/>
      <c r="L656" s="28"/>
    </row>
    <row r="657">
      <c r="J657" s="27"/>
      <c r="K657" s="27"/>
      <c r="L657" s="28"/>
    </row>
    <row r="658">
      <c r="J658" s="27"/>
      <c r="K658" s="27"/>
      <c r="L658" s="28"/>
    </row>
    <row r="659">
      <c r="J659" s="27"/>
      <c r="K659" s="27"/>
      <c r="L659" s="28"/>
    </row>
    <row r="660">
      <c r="J660" s="27"/>
      <c r="K660" s="27"/>
      <c r="L660" s="28"/>
    </row>
    <row r="661">
      <c r="J661" s="27"/>
      <c r="K661" s="27"/>
      <c r="L661" s="28"/>
    </row>
    <row r="662">
      <c r="J662" s="27"/>
      <c r="K662" s="27"/>
      <c r="L662" s="28"/>
    </row>
    <row r="663">
      <c r="J663" s="27"/>
      <c r="K663" s="27"/>
      <c r="L663" s="28"/>
    </row>
    <row r="664">
      <c r="J664" s="27"/>
      <c r="K664" s="27"/>
      <c r="L664" s="28"/>
    </row>
    <row r="665">
      <c r="J665" s="27"/>
      <c r="K665" s="27"/>
      <c r="L665" s="28"/>
    </row>
    <row r="666">
      <c r="J666" s="27"/>
      <c r="K666" s="27"/>
      <c r="L666" s="28"/>
    </row>
    <row r="667">
      <c r="J667" s="27"/>
      <c r="K667" s="27"/>
      <c r="L667" s="28"/>
    </row>
    <row r="668">
      <c r="J668" s="27"/>
      <c r="K668" s="27"/>
      <c r="L668" s="28"/>
    </row>
    <row r="669">
      <c r="J669" s="27"/>
      <c r="K669" s="27"/>
      <c r="L669" s="28"/>
    </row>
    <row r="670">
      <c r="J670" s="27"/>
      <c r="K670" s="27"/>
      <c r="L670" s="28"/>
    </row>
    <row r="671">
      <c r="J671" s="27"/>
      <c r="K671" s="27"/>
      <c r="L671" s="28"/>
    </row>
    <row r="672">
      <c r="J672" s="27"/>
      <c r="K672" s="27"/>
      <c r="L672" s="28"/>
    </row>
    <row r="673">
      <c r="J673" s="27"/>
      <c r="K673" s="27"/>
      <c r="L673" s="28"/>
    </row>
    <row r="674">
      <c r="J674" s="27"/>
      <c r="K674" s="27"/>
      <c r="L674" s="28"/>
    </row>
    <row r="675">
      <c r="J675" s="27"/>
      <c r="K675" s="27"/>
      <c r="L675" s="28"/>
    </row>
    <row r="676">
      <c r="J676" s="27"/>
      <c r="K676" s="27"/>
      <c r="L676" s="28"/>
    </row>
    <row r="677">
      <c r="J677" s="27"/>
      <c r="K677" s="27"/>
      <c r="L677" s="28"/>
    </row>
    <row r="678">
      <c r="J678" s="27"/>
      <c r="K678" s="27"/>
      <c r="L678" s="28"/>
    </row>
    <row r="679">
      <c r="J679" s="27"/>
      <c r="K679" s="27"/>
      <c r="L679" s="28"/>
    </row>
    <row r="680">
      <c r="J680" s="27"/>
      <c r="K680" s="27"/>
      <c r="L680" s="28"/>
    </row>
    <row r="681">
      <c r="J681" s="27"/>
      <c r="K681" s="27"/>
      <c r="L681" s="28"/>
    </row>
    <row r="682">
      <c r="J682" s="27"/>
      <c r="K682" s="27"/>
      <c r="L682" s="28"/>
    </row>
    <row r="683">
      <c r="J683" s="27"/>
      <c r="K683" s="27"/>
      <c r="L683" s="28"/>
    </row>
    <row r="684">
      <c r="J684" s="27"/>
      <c r="K684" s="27"/>
      <c r="L684" s="28"/>
    </row>
    <row r="685">
      <c r="J685" s="27"/>
      <c r="K685" s="27"/>
      <c r="L685" s="28"/>
    </row>
    <row r="686">
      <c r="J686" s="27"/>
      <c r="K686" s="27"/>
      <c r="L686" s="28"/>
    </row>
    <row r="687">
      <c r="J687" s="27"/>
      <c r="K687" s="27"/>
      <c r="L687" s="28"/>
    </row>
    <row r="688">
      <c r="J688" s="27"/>
      <c r="K688" s="27"/>
      <c r="L688" s="28"/>
    </row>
    <row r="689">
      <c r="J689" s="27"/>
      <c r="K689" s="27"/>
      <c r="L689" s="28"/>
    </row>
    <row r="690">
      <c r="J690" s="27"/>
      <c r="K690" s="27"/>
      <c r="L690" s="28"/>
    </row>
    <row r="691">
      <c r="J691" s="27"/>
      <c r="K691" s="27"/>
      <c r="L691" s="28"/>
    </row>
    <row r="692">
      <c r="J692" s="27"/>
      <c r="K692" s="27"/>
      <c r="L692" s="28"/>
    </row>
    <row r="693">
      <c r="J693" s="27"/>
      <c r="K693" s="27"/>
      <c r="L693" s="28"/>
    </row>
    <row r="694">
      <c r="J694" s="27"/>
      <c r="K694" s="27"/>
      <c r="L694" s="28"/>
    </row>
    <row r="695">
      <c r="J695" s="27"/>
      <c r="K695" s="27"/>
      <c r="L695" s="28"/>
    </row>
    <row r="696">
      <c r="J696" s="27"/>
      <c r="K696" s="27"/>
      <c r="L696" s="28"/>
    </row>
    <row r="697">
      <c r="J697" s="27"/>
      <c r="K697" s="27"/>
      <c r="L697" s="28"/>
    </row>
    <row r="698">
      <c r="J698" s="27"/>
      <c r="K698" s="27"/>
      <c r="L698" s="28"/>
    </row>
    <row r="699">
      <c r="J699" s="27"/>
      <c r="K699" s="27"/>
      <c r="L699" s="28"/>
    </row>
    <row r="700">
      <c r="J700" s="27"/>
      <c r="K700" s="27"/>
      <c r="L700" s="28"/>
    </row>
    <row r="701">
      <c r="J701" s="27"/>
      <c r="K701" s="27"/>
      <c r="L701" s="28"/>
    </row>
    <row r="702">
      <c r="J702" s="27"/>
      <c r="K702" s="27"/>
      <c r="L702" s="28"/>
    </row>
    <row r="703">
      <c r="J703" s="27"/>
      <c r="K703" s="27"/>
      <c r="L703" s="28"/>
    </row>
    <row r="704">
      <c r="J704" s="27"/>
      <c r="K704" s="27"/>
      <c r="L704" s="28"/>
    </row>
    <row r="705">
      <c r="J705" s="27"/>
      <c r="K705" s="27"/>
      <c r="L705" s="28"/>
    </row>
    <row r="706">
      <c r="J706" s="27"/>
      <c r="K706" s="27"/>
      <c r="L706" s="28"/>
    </row>
    <row r="707">
      <c r="J707" s="27"/>
      <c r="K707" s="27"/>
      <c r="L707" s="28"/>
    </row>
    <row r="708">
      <c r="J708" s="27"/>
      <c r="K708" s="27"/>
      <c r="L708" s="28"/>
    </row>
    <row r="709">
      <c r="J709" s="27"/>
      <c r="K709" s="27"/>
      <c r="L709" s="28"/>
    </row>
    <row r="710">
      <c r="J710" s="27"/>
      <c r="K710" s="27"/>
      <c r="L710" s="28"/>
    </row>
    <row r="711">
      <c r="J711" s="27"/>
      <c r="K711" s="27"/>
      <c r="L711" s="28"/>
    </row>
    <row r="712">
      <c r="J712" s="27"/>
      <c r="K712" s="27"/>
      <c r="L712" s="28"/>
    </row>
    <row r="713">
      <c r="J713" s="27"/>
      <c r="K713" s="27"/>
      <c r="L713" s="28"/>
    </row>
    <row r="714">
      <c r="J714" s="27"/>
      <c r="K714" s="27"/>
      <c r="L714" s="28"/>
    </row>
    <row r="715">
      <c r="J715" s="27"/>
      <c r="K715" s="27"/>
      <c r="L715" s="28"/>
    </row>
    <row r="716">
      <c r="J716" s="27"/>
      <c r="K716" s="27"/>
      <c r="L716" s="28"/>
    </row>
    <row r="717">
      <c r="J717" s="27"/>
      <c r="K717" s="27"/>
      <c r="L717" s="28"/>
    </row>
    <row r="718">
      <c r="J718" s="27"/>
      <c r="K718" s="27"/>
      <c r="L718" s="28"/>
    </row>
    <row r="719">
      <c r="J719" s="27"/>
      <c r="K719" s="27"/>
      <c r="L719" s="28"/>
    </row>
    <row r="720">
      <c r="J720" s="27"/>
      <c r="K720" s="27"/>
      <c r="L720" s="28"/>
    </row>
    <row r="721">
      <c r="J721" s="27"/>
      <c r="K721" s="27"/>
      <c r="L721" s="28"/>
    </row>
    <row r="722">
      <c r="J722" s="27"/>
      <c r="K722" s="27"/>
      <c r="L722" s="28"/>
    </row>
    <row r="723">
      <c r="J723" s="27"/>
      <c r="K723" s="27"/>
      <c r="L723" s="28"/>
    </row>
    <row r="724">
      <c r="J724" s="27"/>
      <c r="K724" s="27"/>
      <c r="L724" s="28"/>
    </row>
    <row r="725">
      <c r="J725" s="27"/>
      <c r="K725" s="27"/>
      <c r="L725" s="28"/>
    </row>
    <row r="726">
      <c r="J726" s="27"/>
      <c r="K726" s="27"/>
      <c r="L726" s="28"/>
    </row>
    <row r="727">
      <c r="J727" s="27"/>
      <c r="K727" s="27"/>
      <c r="L727" s="28"/>
    </row>
    <row r="728">
      <c r="J728" s="27"/>
      <c r="K728" s="27"/>
      <c r="L728" s="28"/>
    </row>
    <row r="729">
      <c r="J729" s="27"/>
      <c r="K729" s="27"/>
      <c r="L729" s="28"/>
    </row>
    <row r="730">
      <c r="J730" s="27"/>
      <c r="K730" s="27"/>
      <c r="L730" s="28"/>
    </row>
    <row r="731">
      <c r="J731" s="27"/>
      <c r="K731" s="27"/>
      <c r="L731" s="28"/>
    </row>
    <row r="732">
      <c r="J732" s="27"/>
      <c r="K732" s="27"/>
      <c r="L732" s="28"/>
    </row>
    <row r="733">
      <c r="J733" s="27"/>
      <c r="K733" s="27"/>
      <c r="L733" s="28"/>
    </row>
    <row r="734">
      <c r="J734" s="27"/>
      <c r="K734" s="27"/>
      <c r="L734" s="28"/>
    </row>
    <row r="735">
      <c r="J735" s="27"/>
      <c r="K735" s="27"/>
      <c r="L735" s="28"/>
    </row>
    <row r="736">
      <c r="J736" s="27"/>
      <c r="K736" s="27"/>
      <c r="L736" s="28"/>
    </row>
    <row r="737">
      <c r="J737" s="27"/>
      <c r="K737" s="27"/>
      <c r="L737" s="28"/>
    </row>
    <row r="738">
      <c r="J738" s="27"/>
      <c r="K738" s="27"/>
      <c r="L738" s="28"/>
    </row>
    <row r="739">
      <c r="J739" s="27"/>
      <c r="K739" s="27"/>
      <c r="L739" s="28"/>
    </row>
    <row r="740">
      <c r="J740" s="27"/>
      <c r="K740" s="27"/>
      <c r="L740" s="28"/>
    </row>
    <row r="741">
      <c r="J741" s="27"/>
      <c r="K741" s="27"/>
      <c r="L741" s="28"/>
    </row>
    <row r="742">
      <c r="J742" s="27"/>
      <c r="K742" s="27"/>
      <c r="L742" s="28"/>
    </row>
    <row r="743">
      <c r="J743" s="27"/>
      <c r="K743" s="27"/>
      <c r="L743" s="28"/>
    </row>
    <row r="744">
      <c r="J744" s="27"/>
      <c r="K744" s="27"/>
      <c r="L744" s="28"/>
    </row>
    <row r="745">
      <c r="J745" s="27"/>
      <c r="K745" s="27"/>
      <c r="L745" s="28"/>
    </row>
    <row r="746">
      <c r="J746" s="27"/>
      <c r="K746" s="27"/>
      <c r="L746" s="28"/>
    </row>
    <row r="747">
      <c r="J747" s="27"/>
      <c r="K747" s="27"/>
      <c r="L747" s="28"/>
    </row>
    <row r="748">
      <c r="J748" s="27"/>
      <c r="K748" s="27"/>
      <c r="L748" s="28"/>
    </row>
    <row r="749">
      <c r="J749" s="27"/>
      <c r="K749" s="27"/>
      <c r="L749" s="28"/>
    </row>
    <row r="750">
      <c r="J750" s="27"/>
      <c r="K750" s="27"/>
      <c r="L750" s="28"/>
    </row>
    <row r="751">
      <c r="J751" s="27"/>
      <c r="K751" s="27"/>
      <c r="L751" s="28"/>
    </row>
    <row r="752">
      <c r="J752" s="27"/>
      <c r="K752" s="27"/>
      <c r="L752" s="28"/>
    </row>
    <row r="753">
      <c r="J753" s="27"/>
      <c r="K753" s="27"/>
      <c r="L753" s="28"/>
    </row>
    <row r="754">
      <c r="J754" s="27"/>
      <c r="K754" s="27"/>
      <c r="L754" s="28"/>
    </row>
    <row r="755">
      <c r="J755" s="27"/>
      <c r="K755" s="27"/>
      <c r="L755" s="28"/>
    </row>
    <row r="756">
      <c r="J756" s="27"/>
      <c r="K756" s="27"/>
      <c r="L756" s="28"/>
    </row>
    <row r="757">
      <c r="J757" s="27"/>
      <c r="K757" s="27"/>
      <c r="L757" s="28"/>
    </row>
    <row r="758">
      <c r="J758" s="27"/>
      <c r="K758" s="27"/>
      <c r="L758" s="28"/>
    </row>
    <row r="759">
      <c r="J759" s="27"/>
      <c r="K759" s="27"/>
      <c r="L759" s="28"/>
    </row>
    <row r="760">
      <c r="J760" s="27"/>
      <c r="K760" s="27"/>
      <c r="L760" s="28"/>
    </row>
    <row r="761">
      <c r="J761" s="27"/>
      <c r="K761" s="27"/>
      <c r="L761" s="28"/>
    </row>
    <row r="762">
      <c r="J762" s="27"/>
      <c r="K762" s="27"/>
      <c r="L762" s="28"/>
    </row>
    <row r="763">
      <c r="J763" s="27"/>
      <c r="K763" s="27"/>
      <c r="L763" s="28"/>
    </row>
    <row r="764">
      <c r="J764" s="27"/>
      <c r="K764" s="27"/>
      <c r="L764" s="28"/>
    </row>
    <row r="765">
      <c r="J765" s="27"/>
      <c r="K765" s="27"/>
      <c r="L765" s="28"/>
    </row>
    <row r="766">
      <c r="J766" s="27"/>
      <c r="K766" s="27"/>
      <c r="L766" s="28"/>
    </row>
    <row r="767">
      <c r="J767" s="27"/>
      <c r="K767" s="27"/>
      <c r="L767" s="28"/>
    </row>
    <row r="768">
      <c r="J768" s="27"/>
      <c r="K768" s="27"/>
      <c r="L768" s="28"/>
    </row>
    <row r="769">
      <c r="J769" s="27"/>
      <c r="K769" s="27"/>
      <c r="L769" s="28"/>
    </row>
    <row r="770">
      <c r="J770" s="27"/>
      <c r="K770" s="27"/>
      <c r="L770" s="28"/>
    </row>
    <row r="771">
      <c r="J771" s="27"/>
      <c r="K771" s="27"/>
      <c r="L771" s="28"/>
    </row>
    <row r="772">
      <c r="J772" s="27"/>
      <c r="K772" s="27"/>
      <c r="L772" s="28"/>
    </row>
    <row r="773">
      <c r="J773" s="27"/>
      <c r="K773" s="27"/>
      <c r="L773" s="28"/>
    </row>
    <row r="774">
      <c r="J774" s="27"/>
      <c r="K774" s="27"/>
      <c r="L774" s="28"/>
    </row>
    <row r="775">
      <c r="J775" s="27"/>
      <c r="K775" s="27"/>
      <c r="L775" s="28"/>
    </row>
    <row r="776">
      <c r="J776" s="27"/>
      <c r="K776" s="27"/>
      <c r="L776" s="28"/>
    </row>
    <row r="777">
      <c r="J777" s="27"/>
      <c r="K777" s="27"/>
      <c r="L777" s="28"/>
    </row>
    <row r="778">
      <c r="J778" s="27"/>
      <c r="K778" s="27"/>
      <c r="L778" s="28"/>
    </row>
    <row r="779">
      <c r="J779" s="27"/>
      <c r="K779" s="27"/>
      <c r="L779" s="28"/>
    </row>
    <row r="780">
      <c r="J780" s="27"/>
      <c r="K780" s="27"/>
      <c r="L780" s="28"/>
    </row>
    <row r="781">
      <c r="J781" s="27"/>
      <c r="K781" s="27"/>
      <c r="L781" s="28"/>
    </row>
    <row r="782">
      <c r="J782" s="27"/>
      <c r="K782" s="27"/>
      <c r="L782" s="28"/>
    </row>
    <row r="783">
      <c r="J783" s="27"/>
      <c r="K783" s="27"/>
      <c r="L783" s="28"/>
    </row>
    <row r="784">
      <c r="J784" s="27"/>
      <c r="K784" s="27"/>
      <c r="L784" s="28"/>
    </row>
    <row r="785">
      <c r="J785" s="27"/>
      <c r="K785" s="27"/>
      <c r="L785" s="28"/>
    </row>
    <row r="786">
      <c r="J786" s="27"/>
      <c r="K786" s="27"/>
      <c r="L786" s="28"/>
    </row>
    <row r="787">
      <c r="J787" s="27"/>
      <c r="K787" s="27"/>
      <c r="L787" s="28"/>
    </row>
    <row r="788">
      <c r="J788" s="27"/>
      <c r="K788" s="27"/>
      <c r="L788" s="28"/>
    </row>
    <row r="789">
      <c r="J789" s="27"/>
      <c r="K789" s="27"/>
      <c r="L789" s="28"/>
    </row>
    <row r="790">
      <c r="J790" s="27"/>
      <c r="K790" s="27"/>
      <c r="L790" s="28"/>
    </row>
    <row r="791">
      <c r="J791" s="27"/>
      <c r="K791" s="27"/>
      <c r="L791" s="28"/>
    </row>
    <row r="792">
      <c r="J792" s="27"/>
      <c r="K792" s="27"/>
      <c r="L792" s="28"/>
    </row>
    <row r="793">
      <c r="J793" s="27"/>
      <c r="K793" s="27"/>
      <c r="L793" s="28"/>
    </row>
    <row r="794">
      <c r="J794" s="27"/>
      <c r="K794" s="27"/>
      <c r="L794" s="28"/>
    </row>
    <row r="795">
      <c r="J795" s="27"/>
      <c r="K795" s="27"/>
      <c r="L795" s="28"/>
    </row>
    <row r="796">
      <c r="J796" s="27"/>
      <c r="K796" s="27"/>
      <c r="L796" s="28"/>
    </row>
    <row r="797">
      <c r="J797" s="27"/>
      <c r="K797" s="27"/>
      <c r="L797" s="28"/>
    </row>
    <row r="798">
      <c r="J798" s="27"/>
      <c r="K798" s="27"/>
      <c r="L798" s="28"/>
    </row>
    <row r="799">
      <c r="J799" s="27"/>
      <c r="K799" s="27"/>
      <c r="L799" s="28"/>
    </row>
    <row r="800">
      <c r="J800" s="27"/>
      <c r="K800" s="27"/>
      <c r="L800" s="28"/>
    </row>
    <row r="801">
      <c r="J801" s="27"/>
      <c r="K801" s="27"/>
      <c r="L801" s="28"/>
    </row>
    <row r="802">
      <c r="J802" s="27"/>
      <c r="K802" s="27"/>
      <c r="L802" s="28"/>
    </row>
    <row r="803">
      <c r="J803" s="27"/>
      <c r="K803" s="27"/>
      <c r="L803" s="28"/>
    </row>
    <row r="804">
      <c r="J804" s="27"/>
      <c r="K804" s="27"/>
      <c r="L804" s="28"/>
    </row>
    <row r="805">
      <c r="J805" s="27"/>
      <c r="K805" s="27"/>
      <c r="L805" s="28"/>
    </row>
    <row r="806">
      <c r="J806" s="27"/>
      <c r="K806" s="27"/>
      <c r="L806" s="28"/>
    </row>
    <row r="807">
      <c r="J807" s="27"/>
      <c r="K807" s="27"/>
      <c r="L807" s="28"/>
    </row>
    <row r="808">
      <c r="J808" s="27"/>
      <c r="K808" s="27"/>
      <c r="L808" s="28"/>
    </row>
    <row r="809">
      <c r="J809" s="27"/>
      <c r="K809" s="27"/>
      <c r="L809" s="28"/>
    </row>
    <row r="810">
      <c r="J810" s="27"/>
      <c r="K810" s="27"/>
      <c r="L810" s="28"/>
    </row>
    <row r="811">
      <c r="J811" s="27"/>
      <c r="K811" s="27"/>
      <c r="L811" s="28"/>
    </row>
    <row r="812">
      <c r="J812" s="27"/>
      <c r="K812" s="27"/>
      <c r="L812" s="28"/>
    </row>
    <row r="813">
      <c r="J813" s="27"/>
      <c r="K813" s="27"/>
      <c r="L813" s="28"/>
    </row>
    <row r="814">
      <c r="J814" s="27"/>
      <c r="K814" s="27"/>
      <c r="L814" s="28"/>
    </row>
    <row r="815">
      <c r="J815" s="27"/>
      <c r="K815" s="27"/>
      <c r="L815" s="28"/>
    </row>
    <row r="816">
      <c r="J816" s="27"/>
      <c r="K816" s="27"/>
      <c r="L816" s="28"/>
    </row>
    <row r="817">
      <c r="J817" s="27"/>
      <c r="K817" s="27"/>
      <c r="L817" s="28"/>
    </row>
    <row r="818">
      <c r="J818" s="27"/>
      <c r="K818" s="27"/>
      <c r="L818" s="28"/>
    </row>
    <row r="819">
      <c r="J819" s="27"/>
      <c r="K819" s="27"/>
      <c r="L819" s="28"/>
    </row>
    <row r="820">
      <c r="J820" s="27"/>
      <c r="K820" s="27"/>
      <c r="L820" s="28"/>
    </row>
    <row r="821">
      <c r="J821" s="27"/>
      <c r="K821" s="27"/>
      <c r="L821" s="28"/>
    </row>
    <row r="822">
      <c r="J822" s="27"/>
      <c r="K822" s="27"/>
      <c r="L822" s="28"/>
    </row>
    <row r="823">
      <c r="J823" s="27"/>
      <c r="K823" s="27"/>
      <c r="L823" s="28"/>
    </row>
    <row r="824">
      <c r="J824" s="27"/>
      <c r="K824" s="27"/>
      <c r="L824" s="28"/>
    </row>
    <row r="825">
      <c r="J825" s="27"/>
      <c r="K825" s="27"/>
      <c r="L825" s="28"/>
    </row>
    <row r="826">
      <c r="J826" s="27"/>
      <c r="K826" s="27"/>
      <c r="L826" s="28"/>
    </row>
    <row r="827">
      <c r="J827" s="27"/>
      <c r="K827" s="27"/>
      <c r="L827" s="28"/>
    </row>
    <row r="828">
      <c r="J828" s="27"/>
      <c r="K828" s="27"/>
      <c r="L828" s="28"/>
    </row>
    <row r="829">
      <c r="J829" s="27"/>
      <c r="K829" s="27"/>
      <c r="L829" s="28"/>
    </row>
    <row r="830">
      <c r="J830" s="27"/>
      <c r="K830" s="27"/>
      <c r="L830" s="28"/>
    </row>
    <row r="831">
      <c r="J831" s="27"/>
      <c r="K831" s="27"/>
      <c r="L831" s="28"/>
    </row>
    <row r="832">
      <c r="J832" s="27"/>
      <c r="K832" s="27"/>
      <c r="L832" s="28"/>
    </row>
    <row r="833">
      <c r="J833" s="27"/>
      <c r="K833" s="27"/>
      <c r="L833" s="28"/>
    </row>
    <row r="834">
      <c r="J834" s="27"/>
      <c r="K834" s="27"/>
      <c r="L834" s="28"/>
    </row>
    <row r="835">
      <c r="J835" s="27"/>
      <c r="K835" s="27"/>
      <c r="L835" s="28"/>
    </row>
    <row r="836">
      <c r="J836" s="27"/>
      <c r="K836" s="27"/>
      <c r="L836" s="28"/>
    </row>
    <row r="837">
      <c r="J837" s="27"/>
      <c r="K837" s="27"/>
      <c r="L837" s="28"/>
    </row>
    <row r="838">
      <c r="J838" s="27"/>
      <c r="K838" s="27"/>
      <c r="L838" s="28"/>
    </row>
    <row r="839">
      <c r="J839" s="27"/>
      <c r="K839" s="27"/>
      <c r="L839" s="28"/>
    </row>
    <row r="840">
      <c r="J840" s="27"/>
      <c r="K840" s="27"/>
      <c r="L840" s="28"/>
    </row>
    <row r="841">
      <c r="J841" s="27"/>
      <c r="K841" s="27"/>
      <c r="L841" s="28"/>
    </row>
    <row r="842">
      <c r="J842" s="27"/>
      <c r="K842" s="27"/>
      <c r="L842" s="28"/>
    </row>
    <row r="843">
      <c r="J843" s="27"/>
      <c r="K843" s="27"/>
      <c r="L843" s="28"/>
    </row>
    <row r="844">
      <c r="J844" s="27"/>
      <c r="K844" s="27"/>
      <c r="L844" s="28"/>
    </row>
    <row r="845">
      <c r="J845" s="27"/>
      <c r="K845" s="27"/>
      <c r="L845" s="28"/>
    </row>
    <row r="846">
      <c r="J846" s="27"/>
      <c r="K846" s="27"/>
      <c r="L846" s="28"/>
    </row>
    <row r="847">
      <c r="J847" s="27"/>
      <c r="K847" s="27"/>
      <c r="L847" s="28"/>
    </row>
    <row r="848">
      <c r="J848" s="27"/>
      <c r="K848" s="27"/>
      <c r="L848" s="28"/>
    </row>
    <row r="849">
      <c r="J849" s="27"/>
      <c r="K849" s="27"/>
      <c r="L849" s="28"/>
    </row>
    <row r="850">
      <c r="J850" s="27"/>
      <c r="K850" s="27"/>
      <c r="L850" s="28"/>
    </row>
    <row r="851">
      <c r="J851" s="27"/>
      <c r="K851" s="27"/>
      <c r="L851" s="28"/>
    </row>
    <row r="852">
      <c r="J852" s="27"/>
      <c r="K852" s="27"/>
      <c r="L852" s="28"/>
    </row>
    <row r="853">
      <c r="J853" s="27"/>
      <c r="K853" s="27"/>
      <c r="L853" s="28"/>
    </row>
    <row r="854">
      <c r="J854" s="27"/>
      <c r="K854" s="27"/>
      <c r="L854" s="28"/>
    </row>
    <row r="855">
      <c r="J855" s="27"/>
      <c r="K855" s="27"/>
      <c r="L855" s="28"/>
    </row>
    <row r="856">
      <c r="J856" s="27"/>
      <c r="K856" s="27"/>
      <c r="L856" s="28"/>
    </row>
    <row r="857">
      <c r="J857" s="27"/>
      <c r="K857" s="27"/>
      <c r="L857" s="28"/>
    </row>
    <row r="858">
      <c r="J858" s="27"/>
      <c r="K858" s="27"/>
      <c r="L858" s="28"/>
    </row>
    <row r="859">
      <c r="J859" s="27"/>
      <c r="K859" s="27"/>
      <c r="L859" s="28"/>
    </row>
    <row r="860">
      <c r="J860" s="27"/>
      <c r="K860" s="27"/>
      <c r="L860" s="28"/>
    </row>
    <row r="861">
      <c r="J861" s="27"/>
      <c r="K861" s="27"/>
      <c r="L861" s="28"/>
    </row>
    <row r="862">
      <c r="J862" s="27"/>
      <c r="K862" s="27"/>
      <c r="L862" s="28"/>
    </row>
    <row r="863">
      <c r="J863" s="27"/>
      <c r="K863" s="27"/>
      <c r="L863" s="28"/>
    </row>
    <row r="864">
      <c r="J864" s="27"/>
      <c r="K864" s="27"/>
      <c r="L864" s="28"/>
    </row>
    <row r="865">
      <c r="J865" s="27"/>
      <c r="K865" s="27"/>
      <c r="L865" s="28"/>
    </row>
    <row r="866">
      <c r="J866" s="27"/>
      <c r="K866" s="27"/>
      <c r="L866" s="28"/>
    </row>
    <row r="867">
      <c r="J867" s="27"/>
      <c r="K867" s="27"/>
      <c r="L867" s="28"/>
    </row>
    <row r="868">
      <c r="J868" s="27"/>
      <c r="K868" s="27"/>
      <c r="L868" s="28"/>
    </row>
    <row r="869">
      <c r="J869" s="27"/>
      <c r="K869" s="27"/>
      <c r="L869" s="28"/>
    </row>
    <row r="870">
      <c r="J870" s="27"/>
      <c r="K870" s="27"/>
      <c r="L870" s="28"/>
    </row>
    <row r="871">
      <c r="J871" s="27"/>
      <c r="K871" s="27"/>
      <c r="L871" s="28"/>
    </row>
    <row r="872">
      <c r="J872" s="27"/>
      <c r="K872" s="27"/>
      <c r="L872" s="28"/>
    </row>
    <row r="873">
      <c r="J873" s="27"/>
      <c r="K873" s="27"/>
      <c r="L873" s="28"/>
    </row>
    <row r="874">
      <c r="J874" s="27"/>
      <c r="K874" s="27"/>
      <c r="L874" s="28"/>
    </row>
    <row r="875">
      <c r="J875" s="27"/>
      <c r="K875" s="27"/>
      <c r="L875" s="28"/>
    </row>
    <row r="876">
      <c r="J876" s="27"/>
      <c r="K876" s="27"/>
      <c r="L876" s="28"/>
    </row>
    <row r="877">
      <c r="J877" s="27"/>
      <c r="K877" s="27"/>
      <c r="L877" s="28"/>
    </row>
    <row r="878">
      <c r="J878" s="27"/>
      <c r="K878" s="27"/>
      <c r="L878" s="28"/>
    </row>
    <row r="879">
      <c r="J879" s="27"/>
      <c r="K879" s="27"/>
      <c r="L879" s="28"/>
    </row>
    <row r="880">
      <c r="J880" s="27"/>
      <c r="K880" s="27"/>
      <c r="L880" s="28"/>
    </row>
    <row r="881">
      <c r="J881" s="27"/>
      <c r="K881" s="27"/>
      <c r="L881" s="28"/>
    </row>
    <row r="882">
      <c r="J882" s="27"/>
      <c r="K882" s="27"/>
      <c r="L882" s="28"/>
    </row>
    <row r="883">
      <c r="J883" s="27"/>
      <c r="K883" s="27"/>
      <c r="L883" s="28"/>
    </row>
    <row r="884">
      <c r="J884" s="27"/>
      <c r="K884" s="27"/>
      <c r="L884" s="28"/>
    </row>
    <row r="885">
      <c r="J885" s="27"/>
      <c r="K885" s="27"/>
      <c r="L885" s="28"/>
    </row>
    <row r="886">
      <c r="J886" s="27"/>
      <c r="K886" s="27"/>
      <c r="L886" s="28"/>
    </row>
    <row r="887">
      <c r="J887" s="27"/>
      <c r="K887" s="27"/>
      <c r="L887" s="28"/>
    </row>
    <row r="888">
      <c r="J888" s="27"/>
      <c r="K888" s="27"/>
      <c r="L888" s="28"/>
    </row>
    <row r="889">
      <c r="J889" s="27"/>
      <c r="K889" s="27"/>
      <c r="L889" s="28"/>
    </row>
    <row r="890">
      <c r="J890" s="27"/>
      <c r="K890" s="27"/>
      <c r="L890" s="28"/>
    </row>
    <row r="891">
      <c r="J891" s="27"/>
      <c r="K891" s="27"/>
      <c r="L891" s="28"/>
    </row>
    <row r="892">
      <c r="J892" s="27"/>
      <c r="K892" s="27"/>
      <c r="L892" s="28"/>
    </row>
    <row r="893">
      <c r="J893" s="27"/>
      <c r="K893" s="27"/>
      <c r="L893" s="28"/>
    </row>
    <row r="894">
      <c r="J894" s="27"/>
      <c r="K894" s="27"/>
      <c r="L894" s="28"/>
    </row>
    <row r="895">
      <c r="J895" s="27"/>
      <c r="K895" s="27"/>
      <c r="L895" s="28"/>
    </row>
    <row r="896">
      <c r="J896" s="27"/>
      <c r="K896" s="27"/>
      <c r="L896" s="28"/>
    </row>
    <row r="897">
      <c r="J897" s="27"/>
      <c r="K897" s="27"/>
      <c r="L897" s="28"/>
    </row>
    <row r="898">
      <c r="J898" s="27"/>
      <c r="K898" s="27"/>
      <c r="L898" s="28"/>
    </row>
    <row r="899">
      <c r="J899" s="27"/>
      <c r="K899" s="27"/>
      <c r="L899" s="28"/>
    </row>
    <row r="900">
      <c r="J900" s="27"/>
      <c r="K900" s="27"/>
      <c r="L900" s="28"/>
    </row>
    <row r="901">
      <c r="J901" s="27"/>
      <c r="K901" s="27"/>
      <c r="L901" s="28"/>
    </row>
    <row r="902">
      <c r="J902" s="27"/>
      <c r="K902" s="27"/>
      <c r="L902" s="28"/>
    </row>
    <row r="903">
      <c r="J903" s="27"/>
      <c r="K903" s="27"/>
      <c r="L903" s="28"/>
    </row>
    <row r="904">
      <c r="J904" s="27"/>
      <c r="K904" s="27"/>
      <c r="L904" s="28"/>
    </row>
    <row r="905">
      <c r="J905" s="27"/>
      <c r="K905" s="27"/>
      <c r="L905" s="28"/>
    </row>
    <row r="906">
      <c r="J906" s="27"/>
      <c r="K906" s="27"/>
      <c r="L906" s="28"/>
    </row>
    <row r="907">
      <c r="J907" s="27"/>
      <c r="K907" s="27"/>
      <c r="L907" s="28"/>
    </row>
    <row r="908">
      <c r="J908" s="27"/>
      <c r="K908" s="27"/>
      <c r="L908" s="28"/>
    </row>
    <row r="909">
      <c r="J909" s="27"/>
      <c r="K909" s="27"/>
      <c r="L909" s="28"/>
    </row>
    <row r="910">
      <c r="J910" s="27"/>
      <c r="K910" s="27"/>
      <c r="L910" s="28"/>
    </row>
    <row r="911">
      <c r="J911" s="27"/>
      <c r="K911" s="27"/>
      <c r="L911" s="28"/>
    </row>
    <row r="912">
      <c r="J912" s="27"/>
      <c r="K912" s="27"/>
      <c r="L912" s="28"/>
    </row>
    <row r="913">
      <c r="J913" s="27"/>
      <c r="K913" s="27"/>
      <c r="L913" s="28"/>
    </row>
    <row r="914">
      <c r="J914" s="27"/>
      <c r="K914" s="27"/>
      <c r="L914" s="28"/>
    </row>
    <row r="915">
      <c r="J915" s="27"/>
      <c r="K915" s="27"/>
      <c r="L915" s="28"/>
    </row>
    <row r="916">
      <c r="J916" s="27"/>
      <c r="K916" s="27"/>
      <c r="L916" s="28"/>
    </row>
    <row r="917">
      <c r="J917" s="27"/>
      <c r="K917" s="27"/>
      <c r="L917" s="28"/>
    </row>
    <row r="918">
      <c r="J918" s="27"/>
      <c r="K918" s="27"/>
      <c r="L918" s="28"/>
    </row>
    <row r="919">
      <c r="J919" s="27"/>
      <c r="K919" s="27"/>
      <c r="L919" s="28"/>
    </row>
    <row r="920">
      <c r="J920" s="27"/>
      <c r="K920" s="27"/>
      <c r="L920" s="28"/>
    </row>
    <row r="921">
      <c r="J921" s="27"/>
      <c r="K921" s="27"/>
      <c r="L921" s="28"/>
    </row>
    <row r="922">
      <c r="J922" s="27"/>
      <c r="K922" s="27"/>
      <c r="L922" s="28"/>
    </row>
    <row r="923">
      <c r="J923" s="27"/>
      <c r="K923" s="27"/>
      <c r="L923" s="28"/>
    </row>
    <row r="924">
      <c r="J924" s="27"/>
      <c r="K924" s="27"/>
      <c r="L924" s="28"/>
    </row>
    <row r="925">
      <c r="J925" s="27"/>
      <c r="K925" s="27"/>
      <c r="L925" s="28"/>
    </row>
    <row r="926">
      <c r="J926" s="27"/>
      <c r="K926" s="27"/>
      <c r="L926" s="28"/>
    </row>
    <row r="927">
      <c r="J927" s="27"/>
      <c r="K927" s="27"/>
      <c r="L927" s="28"/>
    </row>
    <row r="928">
      <c r="J928" s="27"/>
      <c r="K928" s="27"/>
      <c r="L928" s="28"/>
    </row>
    <row r="929">
      <c r="J929" s="27"/>
      <c r="K929" s="27"/>
      <c r="L929" s="28"/>
    </row>
    <row r="930">
      <c r="J930" s="27"/>
      <c r="K930" s="27"/>
      <c r="L930" s="28"/>
    </row>
    <row r="931">
      <c r="J931" s="27"/>
      <c r="K931" s="27"/>
      <c r="L931" s="28"/>
    </row>
    <row r="932">
      <c r="J932" s="27"/>
      <c r="K932" s="27"/>
      <c r="L932" s="28"/>
    </row>
    <row r="933">
      <c r="J933" s="27"/>
      <c r="K933" s="27"/>
      <c r="L933" s="28"/>
    </row>
    <row r="934">
      <c r="J934" s="27"/>
      <c r="K934" s="27"/>
      <c r="L934" s="28"/>
    </row>
    <row r="935">
      <c r="J935" s="27"/>
      <c r="K935" s="27"/>
      <c r="L935" s="28"/>
    </row>
    <row r="936">
      <c r="J936" s="27"/>
      <c r="K936" s="27"/>
      <c r="L936" s="28"/>
    </row>
    <row r="937">
      <c r="J937" s="27"/>
      <c r="K937" s="27"/>
      <c r="L937" s="28"/>
    </row>
    <row r="938">
      <c r="J938" s="27"/>
      <c r="K938" s="27"/>
      <c r="L938" s="28"/>
    </row>
    <row r="939">
      <c r="J939" s="27"/>
      <c r="K939" s="27"/>
      <c r="L939" s="28"/>
    </row>
    <row r="940">
      <c r="J940" s="27"/>
      <c r="K940" s="27"/>
      <c r="L940" s="28"/>
    </row>
    <row r="941">
      <c r="J941" s="27"/>
      <c r="K941" s="27"/>
      <c r="L941" s="28"/>
    </row>
    <row r="942">
      <c r="J942" s="27"/>
      <c r="K942" s="27"/>
      <c r="L942" s="28"/>
    </row>
    <row r="943">
      <c r="J943" s="27"/>
      <c r="K943" s="27"/>
      <c r="L943" s="28"/>
    </row>
    <row r="944">
      <c r="J944" s="27"/>
      <c r="K944" s="27"/>
      <c r="L944" s="28"/>
    </row>
    <row r="945">
      <c r="J945" s="27"/>
      <c r="K945" s="27"/>
      <c r="L945" s="28"/>
    </row>
    <row r="946">
      <c r="J946" s="27"/>
      <c r="K946" s="27"/>
      <c r="L946" s="28"/>
    </row>
    <row r="947">
      <c r="J947" s="27"/>
      <c r="K947" s="27"/>
      <c r="L947" s="28"/>
    </row>
    <row r="948">
      <c r="J948" s="27"/>
      <c r="K948" s="27"/>
      <c r="L948" s="28"/>
    </row>
    <row r="949">
      <c r="J949" s="27"/>
      <c r="K949" s="27"/>
      <c r="L949" s="28"/>
    </row>
    <row r="950">
      <c r="J950" s="27"/>
      <c r="K950" s="27"/>
      <c r="L950" s="28"/>
    </row>
    <row r="951">
      <c r="J951" s="27"/>
      <c r="K951" s="27"/>
      <c r="L951" s="28"/>
    </row>
    <row r="952">
      <c r="J952" s="27"/>
      <c r="K952" s="27"/>
      <c r="L952" s="28"/>
    </row>
    <row r="953">
      <c r="J953" s="27"/>
      <c r="K953" s="27"/>
      <c r="L953" s="28"/>
    </row>
    <row r="954">
      <c r="J954" s="27"/>
      <c r="K954" s="27"/>
      <c r="L954" s="28"/>
    </row>
    <row r="955">
      <c r="J955" s="27"/>
      <c r="K955" s="27"/>
      <c r="L955" s="28"/>
    </row>
    <row r="956">
      <c r="J956" s="27"/>
      <c r="K956" s="27"/>
      <c r="L956" s="28"/>
    </row>
    <row r="957">
      <c r="J957" s="27"/>
      <c r="K957" s="27"/>
      <c r="L957" s="28"/>
    </row>
    <row r="958">
      <c r="J958" s="27"/>
      <c r="K958" s="27"/>
      <c r="L958" s="28"/>
    </row>
    <row r="959">
      <c r="J959" s="27"/>
      <c r="K959" s="27"/>
      <c r="L959" s="28"/>
    </row>
    <row r="960">
      <c r="J960" s="27"/>
      <c r="K960" s="27"/>
      <c r="L960" s="28"/>
    </row>
    <row r="961">
      <c r="J961" s="27"/>
      <c r="K961" s="27"/>
      <c r="L961" s="28"/>
    </row>
    <row r="962">
      <c r="J962" s="27"/>
      <c r="K962" s="27"/>
      <c r="L962" s="28"/>
    </row>
    <row r="963">
      <c r="J963" s="27"/>
      <c r="K963" s="27"/>
      <c r="L963" s="28"/>
    </row>
    <row r="964">
      <c r="J964" s="27"/>
      <c r="K964" s="27"/>
      <c r="L964" s="28"/>
    </row>
    <row r="965">
      <c r="J965" s="27"/>
      <c r="K965" s="27"/>
      <c r="L965" s="28"/>
    </row>
    <row r="966">
      <c r="J966" s="27"/>
      <c r="K966" s="27"/>
      <c r="L966" s="28"/>
    </row>
    <row r="967">
      <c r="J967" s="27"/>
      <c r="K967" s="27"/>
      <c r="L967" s="28"/>
    </row>
    <row r="968">
      <c r="J968" s="27"/>
      <c r="K968" s="27"/>
      <c r="L968" s="28"/>
    </row>
    <row r="969">
      <c r="J969" s="27"/>
      <c r="K969" s="27"/>
      <c r="L969" s="28"/>
    </row>
    <row r="970">
      <c r="J970" s="27"/>
      <c r="K970" s="27"/>
      <c r="L970" s="28"/>
    </row>
    <row r="971">
      <c r="J971" s="27"/>
      <c r="K971" s="27"/>
      <c r="L971" s="28"/>
    </row>
    <row r="972">
      <c r="J972" s="27"/>
      <c r="K972" s="27"/>
      <c r="L972" s="28"/>
    </row>
    <row r="973">
      <c r="J973" s="27"/>
      <c r="K973" s="27"/>
      <c r="L973" s="28"/>
    </row>
    <row r="974">
      <c r="J974" s="27"/>
      <c r="K974" s="27"/>
      <c r="L974" s="28"/>
    </row>
    <row r="975">
      <c r="J975" s="27"/>
      <c r="K975" s="27"/>
      <c r="L975" s="28"/>
    </row>
    <row r="976">
      <c r="J976" s="27"/>
      <c r="K976" s="27"/>
      <c r="L976" s="28"/>
    </row>
    <row r="977">
      <c r="J977" s="27"/>
      <c r="K977" s="27"/>
      <c r="L977" s="28"/>
    </row>
    <row r="978">
      <c r="J978" s="27"/>
      <c r="K978" s="27"/>
      <c r="L978" s="28"/>
    </row>
    <row r="979">
      <c r="J979" s="27"/>
      <c r="K979" s="27"/>
      <c r="L979" s="28"/>
    </row>
    <row r="980">
      <c r="J980" s="27"/>
      <c r="K980" s="27"/>
      <c r="L980" s="28"/>
    </row>
    <row r="981">
      <c r="J981" s="27"/>
      <c r="K981" s="27"/>
      <c r="L981" s="28"/>
    </row>
    <row r="982">
      <c r="J982" s="27"/>
      <c r="K982" s="27"/>
      <c r="L982" s="28"/>
    </row>
    <row r="983">
      <c r="J983" s="27"/>
      <c r="K983" s="27"/>
      <c r="L983" s="28"/>
    </row>
    <row r="984">
      <c r="J984" s="27"/>
      <c r="K984" s="27"/>
      <c r="L984" s="28"/>
    </row>
    <row r="985">
      <c r="J985" s="27"/>
      <c r="K985" s="27"/>
      <c r="L985" s="28"/>
    </row>
    <row r="986">
      <c r="J986" s="27"/>
      <c r="K986" s="27"/>
      <c r="L986" s="28"/>
    </row>
    <row r="987">
      <c r="J987" s="27"/>
      <c r="K987" s="27"/>
      <c r="L987" s="28"/>
    </row>
    <row r="988">
      <c r="J988" s="27"/>
      <c r="K988" s="27"/>
      <c r="L988" s="28"/>
    </row>
    <row r="989">
      <c r="J989" s="27"/>
      <c r="K989" s="27"/>
      <c r="L989" s="28"/>
    </row>
    <row r="990">
      <c r="J990" s="27"/>
      <c r="K990" s="27"/>
      <c r="L990" s="28"/>
    </row>
    <row r="991">
      <c r="J991" s="27"/>
      <c r="K991" s="27"/>
      <c r="L991" s="28"/>
    </row>
    <row r="992">
      <c r="J992" s="27"/>
      <c r="K992" s="27"/>
      <c r="L992" s="28"/>
    </row>
    <row r="993">
      <c r="J993" s="27"/>
      <c r="K993" s="27"/>
      <c r="L993" s="28"/>
    </row>
    <row r="994">
      <c r="J994" s="27"/>
      <c r="K994" s="27"/>
      <c r="L994" s="28"/>
    </row>
    <row r="995">
      <c r="J995" s="27"/>
      <c r="K995" s="27"/>
      <c r="L995" s="28"/>
    </row>
    <row r="996">
      <c r="J996" s="27"/>
      <c r="K996" s="27"/>
      <c r="L996" s="28"/>
    </row>
    <row r="997">
      <c r="J997" s="27"/>
      <c r="K997" s="27"/>
      <c r="L997" s="28"/>
    </row>
    <row r="998">
      <c r="J998" s="27"/>
      <c r="K998" s="27"/>
      <c r="L998" s="28"/>
    </row>
    <row r="999">
      <c r="J999" s="27"/>
      <c r="K999" s="27"/>
      <c r="L999" s="28"/>
    </row>
    <row r="1000">
      <c r="J1000" s="27"/>
      <c r="K1000" s="27"/>
      <c r="L1000" s="28"/>
    </row>
    <row r="1001">
      <c r="J1001" s="27"/>
      <c r="K1001" s="27"/>
      <c r="L1001" s="28"/>
    </row>
    <row r="1002">
      <c r="J1002" s="27"/>
      <c r="K1002" s="27"/>
      <c r="L1002" s="28"/>
    </row>
    <row r="1003">
      <c r="J1003" s="27"/>
      <c r="K1003" s="27"/>
      <c r="L1003" s="28"/>
    </row>
    <row r="1004">
      <c r="J1004" s="27"/>
      <c r="K1004" s="27"/>
      <c r="L1004" s="28"/>
    </row>
    <row r="1005">
      <c r="J1005" s="27"/>
      <c r="K1005" s="27"/>
      <c r="L1005" s="28"/>
    </row>
    <row r="1006">
      <c r="J1006" s="27"/>
      <c r="K1006" s="27"/>
      <c r="L1006" s="28"/>
    </row>
    <row r="1007">
      <c r="J1007" s="27"/>
      <c r="K1007" s="27"/>
      <c r="L1007" s="28"/>
    </row>
    <row r="1008">
      <c r="J1008" s="27"/>
      <c r="K1008" s="27"/>
      <c r="L1008" s="28"/>
    </row>
    <row r="1009">
      <c r="J1009" s="27"/>
      <c r="K1009" s="27"/>
      <c r="L1009" s="28"/>
    </row>
    <row r="1010">
      <c r="J1010" s="27"/>
      <c r="K1010" s="27"/>
      <c r="L1010" s="28"/>
    </row>
    <row r="1011">
      <c r="J1011" s="27"/>
      <c r="K1011" s="27"/>
      <c r="L1011" s="28"/>
    </row>
    <row r="1012">
      <c r="J1012" s="27"/>
      <c r="K1012" s="27"/>
      <c r="L1012" s="28"/>
    </row>
    <row r="1013">
      <c r="J1013" s="27"/>
      <c r="K1013" s="27"/>
      <c r="L1013" s="28"/>
    </row>
    <row r="1014">
      <c r="J1014" s="27"/>
      <c r="K1014" s="27"/>
      <c r="L1014" s="28"/>
    </row>
    <row r="1015">
      <c r="J1015" s="27"/>
      <c r="K1015" s="27"/>
      <c r="L1015" s="28"/>
    </row>
    <row r="1016">
      <c r="J1016" s="27"/>
      <c r="K1016" s="27"/>
      <c r="L1016" s="28"/>
    </row>
    <row r="1017">
      <c r="J1017" s="27"/>
      <c r="K1017" s="27"/>
      <c r="L1017" s="28"/>
    </row>
    <row r="1018">
      <c r="J1018" s="27"/>
      <c r="K1018" s="27"/>
      <c r="L1018" s="28"/>
    </row>
    <row r="1019">
      <c r="J1019" s="27"/>
      <c r="K1019" s="27"/>
      <c r="L1019" s="28"/>
    </row>
    <row r="1020">
      <c r="J1020" s="27"/>
      <c r="K1020" s="27"/>
      <c r="L1020" s="28"/>
    </row>
    <row r="1021">
      <c r="J1021" s="27"/>
      <c r="K1021" s="27"/>
      <c r="L1021" s="28"/>
    </row>
    <row r="1022">
      <c r="J1022" s="27"/>
      <c r="K1022" s="27"/>
      <c r="L1022" s="28"/>
    </row>
    <row r="1023">
      <c r="J1023" s="27"/>
      <c r="K1023" s="27"/>
      <c r="L1023" s="28"/>
    </row>
    <row r="1024">
      <c r="J1024" s="27"/>
      <c r="K1024" s="27"/>
      <c r="L1024" s="28"/>
    </row>
    <row r="1025">
      <c r="J1025" s="27"/>
      <c r="K1025" s="27"/>
      <c r="L1025" s="28"/>
    </row>
    <row r="1026">
      <c r="J1026" s="27"/>
      <c r="K1026" s="27"/>
      <c r="L1026" s="28"/>
    </row>
    <row r="1027">
      <c r="J1027" s="27"/>
      <c r="K1027" s="27"/>
      <c r="L1027" s="28"/>
    </row>
    <row r="1028">
      <c r="J1028" s="27"/>
      <c r="K1028" s="27"/>
      <c r="L1028" s="28"/>
    </row>
    <row r="1029">
      <c r="J1029" s="27"/>
      <c r="K1029" s="27"/>
      <c r="L1029" s="28"/>
    </row>
    <row r="1030">
      <c r="J1030" s="27"/>
      <c r="K1030" s="27"/>
      <c r="L1030" s="28"/>
    </row>
    <row r="1031">
      <c r="J1031" s="27"/>
      <c r="K1031" s="27"/>
      <c r="L1031" s="28"/>
    </row>
    <row r="1032">
      <c r="J1032" s="27"/>
      <c r="K1032" s="27"/>
      <c r="L1032" s="28"/>
    </row>
    <row r="1033">
      <c r="J1033" s="27"/>
      <c r="K1033" s="27"/>
      <c r="L1033" s="28"/>
    </row>
    <row r="1034">
      <c r="J1034" s="27"/>
      <c r="K1034" s="27"/>
      <c r="L1034" s="28"/>
    </row>
    <row r="1035">
      <c r="J1035" s="27"/>
      <c r="K1035" s="27"/>
      <c r="L1035" s="28"/>
    </row>
    <row r="1036">
      <c r="J1036" s="27"/>
      <c r="K1036" s="27"/>
      <c r="L1036" s="28"/>
    </row>
    <row r="1037">
      <c r="J1037" s="27"/>
      <c r="K1037" s="27"/>
      <c r="L1037" s="28"/>
    </row>
    <row r="1038">
      <c r="J1038" s="27"/>
      <c r="K1038" s="27"/>
      <c r="L1038" s="28"/>
    </row>
    <row r="1039">
      <c r="J1039" s="27"/>
      <c r="K1039" s="27"/>
      <c r="L1039" s="28"/>
    </row>
    <row r="1040">
      <c r="J1040" s="27"/>
      <c r="K1040" s="27"/>
      <c r="L1040" s="28"/>
    </row>
    <row r="1041">
      <c r="J1041" s="27"/>
      <c r="K1041" s="27"/>
      <c r="L1041" s="28"/>
    </row>
    <row r="1042">
      <c r="J1042" s="27"/>
      <c r="K1042" s="27"/>
      <c r="L1042" s="28"/>
    </row>
    <row r="1043">
      <c r="J1043" s="27"/>
      <c r="K1043" s="27"/>
      <c r="L1043" s="28"/>
    </row>
    <row r="1044">
      <c r="J1044" s="27"/>
      <c r="K1044" s="27"/>
      <c r="L1044" s="28"/>
    </row>
    <row r="1045">
      <c r="J1045" s="27"/>
      <c r="K1045" s="27"/>
      <c r="L1045" s="28"/>
    </row>
    <row r="1046">
      <c r="J1046" s="27"/>
      <c r="K1046" s="27"/>
      <c r="L1046" s="28"/>
    </row>
    <row r="1047">
      <c r="J1047" s="27"/>
      <c r="K1047" s="27"/>
      <c r="L1047" s="28"/>
    </row>
    <row r="1048">
      <c r="J1048" s="27"/>
      <c r="K1048" s="27"/>
      <c r="L1048" s="28"/>
    </row>
    <row r="1049">
      <c r="J1049" s="27"/>
      <c r="K1049" s="27"/>
      <c r="L1049" s="28"/>
    </row>
    <row r="1050">
      <c r="J1050" s="27"/>
      <c r="K1050" s="27"/>
      <c r="L1050" s="28"/>
    </row>
    <row r="1051">
      <c r="J1051" s="27"/>
      <c r="K1051" s="27"/>
      <c r="L1051" s="28"/>
    </row>
    <row r="1052">
      <c r="J1052" s="27"/>
      <c r="K1052" s="27"/>
      <c r="L1052" s="28"/>
    </row>
    <row r="1053">
      <c r="J1053" s="27"/>
      <c r="K1053" s="27"/>
      <c r="L1053" s="28"/>
    </row>
    <row r="1054">
      <c r="J1054" s="27"/>
      <c r="K1054" s="27"/>
      <c r="L1054" s="28"/>
    </row>
    <row r="1055">
      <c r="J1055" s="27"/>
      <c r="K1055" s="27"/>
      <c r="L1055" s="28"/>
    </row>
    <row r="1056">
      <c r="J1056" s="27"/>
      <c r="K1056" s="27"/>
      <c r="L1056" s="28"/>
    </row>
    <row r="1057">
      <c r="J1057" s="27"/>
      <c r="K1057" s="27"/>
      <c r="L1057" s="28"/>
    </row>
    <row r="1058">
      <c r="J1058" s="27"/>
      <c r="K1058" s="27"/>
      <c r="L1058" s="28"/>
    </row>
    <row r="1059">
      <c r="J1059" s="27"/>
      <c r="K1059" s="27"/>
      <c r="L1059" s="28"/>
    </row>
    <row r="1060">
      <c r="J1060" s="27"/>
      <c r="K1060" s="27"/>
      <c r="L1060" s="28"/>
    </row>
    <row r="1061">
      <c r="J1061" s="27"/>
      <c r="K1061" s="27"/>
      <c r="L1061" s="28"/>
    </row>
    <row r="1062">
      <c r="J1062" s="27"/>
      <c r="K1062" s="27"/>
      <c r="L1062" s="28"/>
    </row>
    <row r="1063">
      <c r="J1063" s="27"/>
      <c r="K1063" s="27"/>
      <c r="L1063" s="28"/>
    </row>
    <row r="1064">
      <c r="J1064" s="27"/>
      <c r="K1064" s="27"/>
      <c r="L1064" s="28"/>
    </row>
    <row r="1065">
      <c r="J1065" s="27"/>
      <c r="K1065" s="27"/>
      <c r="L1065" s="28"/>
    </row>
    <row r="1066">
      <c r="J1066" s="27"/>
      <c r="K1066" s="27"/>
      <c r="L1066" s="28"/>
    </row>
    <row r="1067">
      <c r="J1067" s="27"/>
      <c r="K1067" s="27"/>
      <c r="L1067" s="28"/>
    </row>
    <row r="1068">
      <c r="J1068" s="27"/>
      <c r="K1068" s="27"/>
      <c r="L1068" s="28"/>
    </row>
    <row r="1069">
      <c r="J1069" s="27"/>
      <c r="K1069" s="27"/>
      <c r="L1069" s="28"/>
    </row>
    <row r="1070">
      <c r="J1070" s="27"/>
      <c r="K1070" s="27"/>
      <c r="L1070" s="28"/>
    </row>
    <row r="1071">
      <c r="J1071" s="27"/>
      <c r="K1071" s="27"/>
      <c r="L1071" s="28"/>
    </row>
    <row r="1072">
      <c r="J1072" s="27"/>
      <c r="K1072" s="27"/>
      <c r="L1072" s="28"/>
    </row>
    <row r="1073">
      <c r="J1073" s="27"/>
      <c r="K1073" s="27"/>
      <c r="L1073" s="28"/>
    </row>
    <row r="1074">
      <c r="J1074" s="27"/>
      <c r="K1074" s="27"/>
      <c r="L1074" s="28"/>
    </row>
    <row r="1075">
      <c r="J1075" s="27"/>
      <c r="K1075" s="27"/>
      <c r="L1075" s="28"/>
    </row>
    <row r="1076">
      <c r="J1076" s="27"/>
      <c r="K1076" s="27"/>
      <c r="L1076" s="28"/>
    </row>
    <row r="1077">
      <c r="J1077" s="27"/>
      <c r="K1077" s="27"/>
      <c r="L1077" s="28"/>
    </row>
    <row r="1078">
      <c r="J1078" s="27"/>
      <c r="K1078" s="27"/>
      <c r="L1078" s="28"/>
    </row>
    <row r="1079">
      <c r="J1079" s="27"/>
      <c r="K1079" s="27"/>
      <c r="L1079" s="28"/>
    </row>
    <row r="1080">
      <c r="J1080" s="27"/>
      <c r="K1080" s="27"/>
      <c r="L1080" s="28"/>
    </row>
    <row r="1081">
      <c r="J1081" s="27"/>
      <c r="K1081" s="27"/>
      <c r="L1081" s="28"/>
    </row>
    <row r="1082">
      <c r="J1082" s="27"/>
      <c r="K1082" s="27"/>
      <c r="L1082" s="28"/>
    </row>
    <row r="1083">
      <c r="J1083" s="27"/>
      <c r="K1083" s="27"/>
      <c r="L1083" s="28"/>
    </row>
    <row r="1084">
      <c r="J1084" s="27"/>
      <c r="K1084" s="27"/>
      <c r="L1084" s="28"/>
    </row>
    <row r="1085">
      <c r="J1085" s="27"/>
      <c r="K1085" s="27"/>
      <c r="L1085" s="28"/>
    </row>
    <row r="1086">
      <c r="J1086" s="27"/>
      <c r="K1086" s="27"/>
      <c r="L1086" s="28"/>
    </row>
    <row r="1087">
      <c r="J1087" s="27"/>
      <c r="K1087" s="27"/>
      <c r="L1087" s="28"/>
    </row>
    <row r="1088">
      <c r="J1088" s="27"/>
      <c r="K1088" s="27"/>
      <c r="L1088" s="28"/>
    </row>
    <row r="1089">
      <c r="J1089" s="27"/>
      <c r="K1089" s="27"/>
      <c r="L1089" s="28"/>
    </row>
    <row r="1090">
      <c r="J1090" s="27"/>
      <c r="K1090" s="27"/>
      <c r="L1090" s="28"/>
    </row>
    <row r="1091">
      <c r="J1091" s="27"/>
      <c r="K1091" s="27"/>
      <c r="L1091" s="28"/>
    </row>
    <row r="1092">
      <c r="J1092" s="27"/>
      <c r="K1092" s="27"/>
      <c r="L1092" s="28"/>
    </row>
    <row r="1093">
      <c r="J1093" s="27"/>
      <c r="K1093" s="27"/>
      <c r="L1093" s="28"/>
    </row>
    <row r="1094">
      <c r="J1094" s="27"/>
      <c r="K1094" s="27"/>
      <c r="L1094" s="28"/>
    </row>
    <row r="1095">
      <c r="J1095" s="27"/>
      <c r="K1095" s="27"/>
      <c r="L1095" s="28"/>
    </row>
    <row r="1096">
      <c r="J1096" s="27"/>
      <c r="K1096" s="27"/>
      <c r="L1096" s="28"/>
    </row>
    <row r="1097">
      <c r="J1097" s="27"/>
      <c r="K1097" s="27"/>
      <c r="L1097" s="28"/>
    </row>
    <row r="1098">
      <c r="J1098" s="27"/>
      <c r="K1098" s="27"/>
      <c r="L1098" s="28"/>
    </row>
    <row r="1099">
      <c r="J1099" s="27"/>
      <c r="K1099" s="27"/>
      <c r="L1099" s="28"/>
    </row>
    <row r="1100">
      <c r="J1100" s="27"/>
      <c r="K1100" s="27"/>
      <c r="L1100" s="28"/>
    </row>
    <row r="1101">
      <c r="J1101" s="27"/>
      <c r="K1101" s="27"/>
      <c r="L1101" s="28"/>
    </row>
    <row r="1102">
      <c r="J1102" s="27"/>
      <c r="K1102" s="27"/>
      <c r="L1102" s="28"/>
    </row>
    <row r="1103">
      <c r="J1103" s="27"/>
      <c r="K1103" s="27"/>
      <c r="L1103" s="28"/>
    </row>
    <row r="1104">
      <c r="J1104" s="27"/>
      <c r="K1104" s="27"/>
      <c r="L1104" s="28"/>
    </row>
    <row r="1105">
      <c r="J1105" s="27"/>
      <c r="K1105" s="27"/>
      <c r="L1105" s="28"/>
    </row>
    <row r="1106">
      <c r="J1106" s="27"/>
      <c r="K1106" s="27"/>
      <c r="L1106" s="28"/>
    </row>
    <row r="1107">
      <c r="J1107" s="27"/>
      <c r="K1107" s="27"/>
      <c r="L1107" s="28"/>
    </row>
    <row r="1108">
      <c r="J1108" s="27"/>
      <c r="K1108" s="27"/>
      <c r="L1108" s="28"/>
    </row>
    <row r="1109">
      <c r="J1109" s="27"/>
      <c r="K1109" s="27"/>
      <c r="L1109" s="28"/>
    </row>
    <row r="1110">
      <c r="J1110" s="27"/>
      <c r="K1110" s="27"/>
      <c r="L1110" s="28"/>
    </row>
    <row r="1111">
      <c r="J1111" s="27"/>
      <c r="K1111" s="27"/>
      <c r="L1111" s="28"/>
    </row>
    <row r="1112">
      <c r="J1112" s="27"/>
      <c r="K1112" s="27"/>
      <c r="L1112" s="28"/>
    </row>
    <row r="1113">
      <c r="J1113" s="27"/>
      <c r="K1113" s="27"/>
      <c r="L1113" s="28"/>
    </row>
    <row r="1114">
      <c r="J1114" s="27"/>
      <c r="K1114" s="27"/>
      <c r="L1114" s="28"/>
    </row>
    <row r="1115">
      <c r="J1115" s="27"/>
      <c r="K1115" s="27"/>
      <c r="L1115" s="28"/>
    </row>
    <row r="1116">
      <c r="J1116" s="27"/>
      <c r="K1116" s="27"/>
      <c r="L1116" s="28"/>
    </row>
    <row r="1117">
      <c r="J1117" s="27"/>
      <c r="K1117" s="27"/>
      <c r="L1117" s="28"/>
    </row>
    <row r="1118">
      <c r="J1118" s="27"/>
      <c r="K1118" s="27"/>
      <c r="L1118" s="28"/>
    </row>
    <row r="1119">
      <c r="J1119" s="27"/>
      <c r="K1119" s="27"/>
      <c r="L1119" s="28"/>
    </row>
    <row r="1120">
      <c r="J1120" s="27"/>
      <c r="K1120" s="27"/>
      <c r="L1120" s="28"/>
    </row>
    <row r="1121">
      <c r="J1121" s="27"/>
      <c r="K1121" s="27"/>
      <c r="L1121" s="28"/>
    </row>
    <row r="1122">
      <c r="J1122" s="27"/>
      <c r="K1122" s="27"/>
      <c r="L1122" s="28"/>
    </row>
    <row r="1123">
      <c r="J1123" s="27"/>
      <c r="K1123" s="27"/>
      <c r="L1123" s="28"/>
    </row>
    <row r="1124">
      <c r="J1124" s="27"/>
      <c r="K1124" s="27"/>
      <c r="L1124" s="28"/>
    </row>
    <row r="1125">
      <c r="J1125" s="27"/>
      <c r="K1125" s="27"/>
      <c r="L1125" s="28"/>
    </row>
    <row r="1126">
      <c r="J1126" s="27"/>
      <c r="K1126" s="27"/>
      <c r="L1126" s="28"/>
    </row>
    <row r="1127">
      <c r="J1127" s="27"/>
      <c r="K1127" s="27"/>
      <c r="L1127" s="28"/>
    </row>
    <row r="1128">
      <c r="J1128" s="27"/>
      <c r="K1128" s="27"/>
      <c r="L1128" s="28"/>
    </row>
    <row r="1129">
      <c r="J1129" s="27"/>
      <c r="K1129" s="27"/>
      <c r="L1129" s="28"/>
    </row>
    <row r="1130">
      <c r="J1130" s="27"/>
      <c r="K1130" s="27"/>
      <c r="L1130" s="28"/>
    </row>
    <row r="1131">
      <c r="J1131" s="27"/>
      <c r="K1131" s="27"/>
      <c r="L1131" s="28"/>
    </row>
    <row r="1132">
      <c r="J1132" s="27"/>
      <c r="K1132" s="27"/>
      <c r="L1132" s="28"/>
    </row>
    <row r="1133">
      <c r="J1133" s="27"/>
      <c r="K1133" s="27"/>
      <c r="L1133" s="28"/>
    </row>
    <row r="1134">
      <c r="J1134" s="27"/>
      <c r="K1134" s="27"/>
      <c r="L1134" s="28"/>
    </row>
    <row r="1135">
      <c r="J1135" s="27"/>
      <c r="K1135" s="27"/>
      <c r="L1135" s="28"/>
    </row>
    <row r="1136">
      <c r="J1136" s="27"/>
      <c r="K1136" s="27"/>
      <c r="L1136" s="28"/>
    </row>
    <row r="1137">
      <c r="J1137" s="27"/>
      <c r="K1137" s="27"/>
      <c r="L1137" s="28"/>
    </row>
    <row r="1138">
      <c r="J1138" s="27"/>
      <c r="K1138" s="27"/>
      <c r="L1138" s="28"/>
    </row>
    <row r="1139">
      <c r="J1139" s="27"/>
      <c r="K1139" s="27"/>
      <c r="L1139" s="28"/>
    </row>
    <row r="1140">
      <c r="J1140" s="27"/>
      <c r="K1140" s="27"/>
      <c r="L1140" s="28"/>
    </row>
    <row r="1141">
      <c r="J1141" s="27"/>
      <c r="K1141" s="27"/>
      <c r="L1141" s="28"/>
    </row>
    <row r="1142">
      <c r="J1142" s="27"/>
      <c r="K1142" s="27"/>
      <c r="L1142" s="28"/>
    </row>
    <row r="1143">
      <c r="J1143" s="27"/>
      <c r="K1143" s="27"/>
      <c r="L1143" s="28"/>
    </row>
    <row r="1144">
      <c r="J1144" s="27"/>
      <c r="K1144" s="27"/>
      <c r="L1144" s="28"/>
    </row>
    <row r="1145">
      <c r="J1145" s="27"/>
      <c r="K1145" s="27"/>
      <c r="L1145" s="28"/>
    </row>
    <row r="1146">
      <c r="J1146" s="27"/>
      <c r="K1146" s="27"/>
      <c r="L1146" s="28"/>
    </row>
    <row r="1147">
      <c r="J1147" s="27"/>
      <c r="K1147" s="27"/>
      <c r="L1147" s="28"/>
    </row>
    <row r="1148">
      <c r="J1148" s="27"/>
      <c r="K1148" s="27"/>
      <c r="L1148" s="28"/>
    </row>
    <row r="1149">
      <c r="J1149" s="27"/>
      <c r="K1149" s="27"/>
      <c r="L1149" s="28"/>
    </row>
    <row r="1150">
      <c r="J1150" s="27"/>
      <c r="K1150" s="27"/>
      <c r="L1150" s="28"/>
    </row>
    <row r="1151">
      <c r="J1151" s="27"/>
      <c r="K1151" s="27"/>
      <c r="L1151" s="28"/>
    </row>
    <row r="1152">
      <c r="J1152" s="27"/>
      <c r="K1152" s="27"/>
      <c r="L1152" s="28"/>
    </row>
    <row r="1153">
      <c r="J1153" s="27"/>
      <c r="K1153" s="27"/>
      <c r="L1153" s="28"/>
    </row>
    <row r="1154">
      <c r="J1154" s="27"/>
      <c r="K1154" s="27"/>
      <c r="L1154" s="28"/>
    </row>
    <row r="1155">
      <c r="J1155" s="27"/>
      <c r="K1155" s="27"/>
      <c r="L1155" s="28"/>
    </row>
    <row r="1156">
      <c r="J1156" s="27"/>
      <c r="K1156" s="27"/>
      <c r="L1156" s="28"/>
    </row>
    <row r="1157">
      <c r="J1157" s="27"/>
      <c r="K1157" s="27"/>
      <c r="L1157" s="28"/>
    </row>
    <row r="1158">
      <c r="J1158" s="27"/>
      <c r="K1158" s="27"/>
      <c r="L1158" s="28"/>
    </row>
    <row r="1159">
      <c r="J1159" s="27"/>
      <c r="K1159" s="27"/>
      <c r="L1159" s="28"/>
    </row>
    <row r="1160">
      <c r="J1160" s="27"/>
      <c r="K1160" s="27"/>
      <c r="L1160" s="28"/>
    </row>
    <row r="1161">
      <c r="J1161" s="27"/>
      <c r="K1161" s="27"/>
      <c r="L1161" s="28"/>
    </row>
  </sheetData>
  <mergeCells count="268">
    <mergeCell ref="D45:F45"/>
    <mergeCell ref="D46:F46"/>
    <mergeCell ref="B49:D49"/>
    <mergeCell ref="B50:D50"/>
    <mergeCell ref="B51:F51"/>
    <mergeCell ref="C52:F52"/>
    <mergeCell ref="D53:F53"/>
    <mergeCell ref="D54:F54"/>
    <mergeCell ref="D55:F55"/>
    <mergeCell ref="D56:F56"/>
    <mergeCell ref="D57:F57"/>
    <mergeCell ref="D58:F58"/>
    <mergeCell ref="D59:F59"/>
    <mergeCell ref="A63:F63"/>
    <mergeCell ref="C11:D11"/>
    <mergeCell ref="E11:G11"/>
    <mergeCell ref="A9:B9"/>
    <mergeCell ref="C9:D9"/>
    <mergeCell ref="E9:G9"/>
    <mergeCell ref="A10:B10"/>
    <mergeCell ref="C10:D10"/>
    <mergeCell ref="E10:G10"/>
    <mergeCell ref="A11:B11"/>
    <mergeCell ref="A12:B12"/>
    <mergeCell ref="C12:D12"/>
    <mergeCell ref="E12:G12"/>
    <mergeCell ref="B16:D16"/>
    <mergeCell ref="B17:F17"/>
    <mergeCell ref="D18:F18"/>
    <mergeCell ref="D19:F19"/>
    <mergeCell ref="B22:D22"/>
    <mergeCell ref="B23:D23"/>
    <mergeCell ref="B24:D24"/>
    <mergeCell ref="B25:F25"/>
    <mergeCell ref="C26:F26"/>
    <mergeCell ref="D27:F27"/>
    <mergeCell ref="D28:F28"/>
    <mergeCell ref="D29:F29"/>
    <mergeCell ref="D30:F30"/>
    <mergeCell ref="D31:F31"/>
    <mergeCell ref="D32:F32"/>
    <mergeCell ref="B35:D35"/>
    <mergeCell ref="B36:D36"/>
    <mergeCell ref="B37:D37"/>
    <mergeCell ref="B38:F38"/>
    <mergeCell ref="C39:F39"/>
    <mergeCell ref="D40:F40"/>
    <mergeCell ref="D41:F41"/>
    <mergeCell ref="D42:F42"/>
    <mergeCell ref="D43:F43"/>
    <mergeCell ref="D44:F44"/>
    <mergeCell ref="B66:D66"/>
    <mergeCell ref="B67:F67"/>
    <mergeCell ref="C68:F68"/>
    <mergeCell ref="D69:F69"/>
    <mergeCell ref="B72:D72"/>
    <mergeCell ref="B73:D73"/>
    <mergeCell ref="B74:D74"/>
    <mergeCell ref="B75:D75"/>
    <mergeCell ref="B76:D76"/>
    <mergeCell ref="B90:D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B108:D108"/>
    <mergeCell ref="C109:E109"/>
    <mergeCell ref="C110:E110"/>
    <mergeCell ref="C111:E111"/>
    <mergeCell ref="C112:E112"/>
    <mergeCell ref="B116:E116"/>
    <mergeCell ref="C117:E117"/>
    <mergeCell ref="C118:E118"/>
    <mergeCell ref="C119:E119"/>
    <mergeCell ref="C120:E120"/>
    <mergeCell ref="C121:E121"/>
    <mergeCell ref="C122:E122"/>
    <mergeCell ref="C123:E123"/>
    <mergeCell ref="C124:E124"/>
    <mergeCell ref="B125:E125"/>
    <mergeCell ref="C126:E126"/>
    <mergeCell ref="C127:E127"/>
    <mergeCell ref="C128:E128"/>
    <mergeCell ref="C129:E129"/>
    <mergeCell ref="C130:E130"/>
    <mergeCell ref="B131:E131"/>
    <mergeCell ref="C132:E132"/>
    <mergeCell ref="C133:E133"/>
    <mergeCell ref="C134:E134"/>
    <mergeCell ref="C135:E135"/>
    <mergeCell ref="B136:E136"/>
    <mergeCell ref="C138:E138"/>
    <mergeCell ref="C139:E139"/>
    <mergeCell ref="C140:E140"/>
    <mergeCell ref="C141:E141"/>
    <mergeCell ref="C142:E142"/>
    <mergeCell ref="C143:E143"/>
    <mergeCell ref="C190:E190"/>
    <mergeCell ref="C191:E191"/>
    <mergeCell ref="C192:E192"/>
    <mergeCell ref="C193:E193"/>
    <mergeCell ref="C194:E194"/>
    <mergeCell ref="B195:E195"/>
    <mergeCell ref="C196:E196"/>
    <mergeCell ref="C197:E197"/>
    <mergeCell ref="C198:E198"/>
    <mergeCell ref="C199:E199"/>
    <mergeCell ref="B200:E200"/>
    <mergeCell ref="C201:E201"/>
    <mergeCell ref="C202:E202"/>
    <mergeCell ref="C203:E203"/>
    <mergeCell ref="C144:E144"/>
    <mergeCell ref="C145:E145"/>
    <mergeCell ref="C146:E146"/>
    <mergeCell ref="C147:E147"/>
    <mergeCell ref="C148:E148"/>
    <mergeCell ref="C149:E149"/>
    <mergeCell ref="C150:E150"/>
    <mergeCell ref="C151:E151"/>
    <mergeCell ref="C152:E152"/>
    <mergeCell ref="B153:E153"/>
    <mergeCell ref="C154:E154"/>
    <mergeCell ref="C155:E155"/>
    <mergeCell ref="C156:E156"/>
    <mergeCell ref="C157:E157"/>
    <mergeCell ref="C158:E158"/>
    <mergeCell ref="C159:E159"/>
    <mergeCell ref="C160:E160"/>
    <mergeCell ref="C161:E161"/>
    <mergeCell ref="C162:E162"/>
    <mergeCell ref="B164:E164"/>
    <mergeCell ref="C165:E165"/>
    <mergeCell ref="C166:E166"/>
    <mergeCell ref="C167:E167"/>
    <mergeCell ref="C168:E168"/>
    <mergeCell ref="C169:E169"/>
    <mergeCell ref="C170:E170"/>
    <mergeCell ref="C171:E171"/>
    <mergeCell ref="C172:E172"/>
    <mergeCell ref="B176:E176"/>
    <mergeCell ref="C177:E177"/>
    <mergeCell ref="C178:E178"/>
    <mergeCell ref="C179:E179"/>
    <mergeCell ref="C180:E180"/>
    <mergeCell ref="C181:E181"/>
    <mergeCell ref="C182:E182"/>
    <mergeCell ref="C183:E183"/>
    <mergeCell ref="C184:E184"/>
    <mergeCell ref="C185:E185"/>
    <mergeCell ref="B186:E186"/>
    <mergeCell ref="C187:E187"/>
    <mergeCell ref="C188:E188"/>
    <mergeCell ref="C189:E189"/>
    <mergeCell ref="C204:E204"/>
    <mergeCell ref="C205:E205"/>
    <mergeCell ref="C206:E206"/>
    <mergeCell ref="C207:E207"/>
    <mergeCell ref="C208:E208"/>
    <mergeCell ref="B209:E209"/>
    <mergeCell ref="C210:E210"/>
    <mergeCell ref="C317:E317"/>
    <mergeCell ref="C318:E318"/>
    <mergeCell ref="C323:E323"/>
    <mergeCell ref="B324:E324"/>
    <mergeCell ref="C325:E325"/>
    <mergeCell ref="C326:E326"/>
    <mergeCell ref="C327:E327"/>
    <mergeCell ref="C328:E328"/>
    <mergeCell ref="C329:E329"/>
    <mergeCell ref="C330:E330"/>
    <mergeCell ref="C331:E331"/>
    <mergeCell ref="C332:E332"/>
    <mergeCell ref="C333:E333"/>
    <mergeCell ref="C334:E334"/>
    <mergeCell ref="C335:E335"/>
    <mergeCell ref="C339:E339"/>
    <mergeCell ref="B340:E340"/>
    <mergeCell ref="C341:E341"/>
    <mergeCell ref="C342:E342"/>
    <mergeCell ref="C343:E343"/>
    <mergeCell ref="C344:E344"/>
    <mergeCell ref="C345:E345"/>
    <mergeCell ref="C346:E346"/>
    <mergeCell ref="C347:E347"/>
    <mergeCell ref="C348:E348"/>
    <mergeCell ref="C349:E349"/>
    <mergeCell ref="B350:E350"/>
    <mergeCell ref="C351:E351"/>
    <mergeCell ref="C352:E352"/>
    <mergeCell ref="C353:E353"/>
    <mergeCell ref="C354:E354"/>
    <mergeCell ref="C355:E355"/>
    <mergeCell ref="C356:E356"/>
    <mergeCell ref="C357:E357"/>
    <mergeCell ref="B358:E358"/>
    <mergeCell ref="B366:E366"/>
    <mergeCell ref="C367:E367"/>
    <mergeCell ref="C368:E368"/>
    <mergeCell ref="C369:E369"/>
    <mergeCell ref="C370:E370"/>
    <mergeCell ref="C371:E371"/>
    <mergeCell ref="C372:E372"/>
    <mergeCell ref="C359:E359"/>
    <mergeCell ref="C360:E360"/>
    <mergeCell ref="C361:E361"/>
    <mergeCell ref="C362:E362"/>
    <mergeCell ref="C363:E363"/>
    <mergeCell ref="C364:E364"/>
    <mergeCell ref="C365:E365"/>
    <mergeCell ref="C211:E211"/>
    <mergeCell ref="C212:E212"/>
    <mergeCell ref="C213:E213"/>
    <mergeCell ref="C214:E214"/>
    <mergeCell ref="C215:E215"/>
    <mergeCell ref="C216:E216"/>
    <mergeCell ref="C217:E217"/>
    <mergeCell ref="C218:E218"/>
    <mergeCell ref="B219:E219"/>
    <mergeCell ref="C220:E220"/>
    <mergeCell ref="C221:E221"/>
    <mergeCell ref="C222:E222"/>
    <mergeCell ref="C223:E223"/>
    <mergeCell ref="C224:E224"/>
    <mergeCell ref="C225:E225"/>
    <mergeCell ref="C226:E226"/>
    <mergeCell ref="B229:E229"/>
    <mergeCell ref="C230:E230"/>
    <mergeCell ref="C231:E231"/>
    <mergeCell ref="C232:E232"/>
    <mergeCell ref="C233:E233"/>
    <mergeCell ref="C234:E234"/>
    <mergeCell ref="C235:E235"/>
    <mergeCell ref="C236:E236"/>
    <mergeCell ref="C237:E237"/>
    <mergeCell ref="B239:E239"/>
    <mergeCell ref="C240:E240"/>
    <mergeCell ref="C241:E241"/>
    <mergeCell ref="C242:E242"/>
    <mergeCell ref="C243:E243"/>
    <mergeCell ref="B245:E245"/>
    <mergeCell ref="C246:E246"/>
    <mergeCell ref="C247:E247"/>
    <mergeCell ref="C248:E248"/>
    <mergeCell ref="B250:E250"/>
    <mergeCell ref="C251:E251"/>
    <mergeCell ref="C252:E252"/>
    <mergeCell ref="C253:E253"/>
    <mergeCell ref="C254:E254"/>
    <mergeCell ref="C255:E255"/>
    <mergeCell ref="B309:E309"/>
    <mergeCell ref="B260:E260"/>
    <mergeCell ref="C310:E310"/>
    <mergeCell ref="C311:E311"/>
    <mergeCell ref="C312:E312"/>
    <mergeCell ref="C313:E313"/>
    <mergeCell ref="C314:E314"/>
    <mergeCell ref="C315:E315"/>
    <mergeCell ref="C316:E316"/>
  </mergeCells>
  <dataValidations>
    <dataValidation type="list" allowBlank="1" showErrorMessage="1" sqref="F92:F104 F109:F112 F117:F123 F126:F129 F132:F134 F137:F151 F154:F162 F165:F172 F177:F184 F187:F193 F196:F198 F201:F207 F210:F217 F220:F225 F230:F237 F240:F243 F246:F248 F251:F255">
      <formula1>"(none),Learning,Proficient,Fluent,Unknown,Waived,Assumed"</formula1>
    </dataValidation>
    <dataValidation type="list" allowBlank="1" showErrorMessage="1" sqref="F91">
      <formula1>"(none),Learning,Proficient,Fluent,Unknown,Waived,Assumed"</formula1>
    </dataValidation>
  </dataValidations>
  <drawing r:id="rId2"/>
  <legacyDrawing r:id="rId3"/>
</worksheet>
</file>